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40" yWindow="1040" windowWidth="21360" windowHeight="18480" tabRatio="780" activeTab="1"/>
  </bookViews>
  <sheets>
    <sheet name="Fixed Budget Form" sheetId="1" r:id="rId1"/>
    <sheet name="Fixed Budget Example" sheetId="2" r:id="rId2"/>
    <sheet name="Discretionary Budget Form" sheetId="3" r:id="rId3"/>
    <sheet name="Budget Example" sheetId="4" r:id="rId4"/>
    <sheet name="Schedule Form" sheetId="5" r:id="rId5"/>
    <sheet name="Schedule Example" sheetId="6" r:id="rId6"/>
    <sheet name="Sheet3" sheetId="7" r:id="rId7"/>
  </sheets>
  <definedNames>
    <definedName name="OLE_LINK5" localSheetId="1">'Fixed Budget Example'!$B$5</definedName>
    <definedName name="OLE_LINK5" localSheetId="0">'Fixed Budget Form'!$B$5</definedName>
    <definedName name="_xlnm.Print_Area" localSheetId="1">'Fixed Budget Example'!$B$2:$F$38</definedName>
    <definedName name="_xlnm.Print_Area" localSheetId="0">'Fixed Budget Form'!$B$2:$F$38</definedName>
    <definedName name="_xlnm.Print_Area" localSheetId="5">'Schedule Example'!$A$2:$AX$10</definedName>
    <definedName name="_xlnm.Print_Area" localSheetId="4">'Schedule Form'!$A$2:$AX$10</definedName>
  </definedNames>
  <calcPr fullCalcOnLoad="1"/>
</workbook>
</file>

<file path=xl/sharedStrings.xml><?xml version="1.0" encoding="utf-8"?>
<sst xmlns="http://schemas.openxmlformats.org/spreadsheetml/2006/main" count="309" uniqueCount="137">
  <si>
    <t>Week #2
(-)</t>
  </si>
  <si>
    <t>Ending Balance
(=)</t>
  </si>
  <si>
    <r>
      <t xml:space="preserve">Covering the 2-week period of:  </t>
    </r>
  </si>
  <si>
    <t>to</t>
  </si>
  <si>
    <r>
      <t xml:space="preserve">20 </t>
    </r>
    <r>
      <rPr>
        <sz val="10"/>
        <rFont val="Lucida Handwriting"/>
        <family val="0"/>
      </rPr>
      <t>17</t>
    </r>
  </si>
  <si>
    <t>A.M.</t>
  </si>
  <si>
    <t>P.M.</t>
  </si>
  <si>
    <t xml:space="preserve">Weekly Schedule for: </t>
  </si>
  <si>
    <t>Dress, Breakfast, Quiet Time</t>
  </si>
  <si>
    <t>Prayer Meeting</t>
  </si>
  <si>
    <t>Church</t>
  </si>
  <si>
    <t>Community</t>
  </si>
  <si>
    <t>Worship</t>
  </si>
  <si>
    <t>Work</t>
  </si>
  <si>
    <t>Dinner with Family</t>
  </si>
  <si>
    <t>Lunch</t>
  </si>
  <si>
    <t>Wednesday Evening Program</t>
  </si>
  <si>
    <t>Family Devotions</t>
  </si>
  <si>
    <t>Small Group</t>
  </si>
  <si>
    <t>Planning</t>
  </si>
  <si>
    <t>Study the Bible</t>
  </si>
  <si>
    <t>Get ready for bed</t>
  </si>
  <si>
    <t>John Steward</t>
  </si>
  <si>
    <t>March 12-18, 2017</t>
  </si>
  <si>
    <t>INCOME &amp; FIXED EXPENSE BUDGET</t>
  </si>
  <si>
    <t>As of:</t>
  </si>
  <si>
    <t>INCOME &amp; DEDUCTIONS</t>
  </si>
  <si>
    <t>Bi-weekly</t>
  </si>
  <si>
    <t>(A/26)</t>
  </si>
  <si>
    <t>Monthly</t>
  </si>
  <si>
    <t>(A/12)</t>
  </si>
  <si>
    <t>Annually</t>
  </si>
  <si>
    <t>(A)</t>
  </si>
  <si>
    <t>Gross salary</t>
  </si>
  <si>
    <t>Less:  Taxes withheld (federal, state, &amp; local</t>
  </si>
  <si>
    <t>Less:  Retirement $ withheld (Social Security, pension, etc.)</t>
  </si>
  <si>
    <t>Less:  Medical insurance withheld</t>
  </si>
  <si>
    <t>Less:  Other withholding</t>
  </si>
  <si>
    <t>Other income</t>
  </si>
  <si>
    <r>
      <t xml:space="preserve">NET INCOME </t>
    </r>
    <r>
      <rPr>
        <sz val="10"/>
        <rFont val="Arial"/>
        <family val="0"/>
      </rPr>
      <t xml:space="preserve">1 + 6 – 2 – 3 – 4 – 5 </t>
    </r>
  </si>
  <si>
    <t>FIXED EXPENSES</t>
  </si>
  <si>
    <t>(M/2)</t>
  </si>
  <si>
    <t>(M)</t>
  </si>
  <si>
    <t>Annual*</t>
  </si>
  <si>
    <t>(in addition)</t>
  </si>
  <si>
    <t>TITHE</t>
  </si>
  <si>
    <r>
      <t>SAVINGS &amp; INVESTMENTS</t>
    </r>
    <r>
      <rPr>
        <sz val="9"/>
        <rFont val="Arial"/>
        <family val="0"/>
      </rPr>
      <t xml:space="preserve"> (not necess. separate accounts)</t>
    </r>
  </si>
  <si>
    <t>Emergency Fund</t>
  </si>
  <si>
    <t>Car Fund</t>
  </si>
  <si>
    <t>Housing Fund</t>
  </si>
  <si>
    <t>Education Fund</t>
  </si>
  <si>
    <t>Tax Fund</t>
  </si>
  <si>
    <r>
      <t>RENT / MORTGAGE</t>
    </r>
    <r>
      <rPr>
        <sz val="10"/>
        <rFont val="Arial"/>
        <family val="0"/>
      </rPr>
      <t xml:space="preserve"> </t>
    </r>
    <r>
      <rPr>
        <sz val="9"/>
        <rFont val="Arial"/>
        <family val="0"/>
      </rPr>
      <t>(including principal, interest, &amp; taxes)</t>
    </r>
  </si>
  <si>
    <t>INSURANCE</t>
  </si>
  <si>
    <t>Life</t>
  </si>
  <si>
    <t>Disability</t>
  </si>
  <si>
    <t>Homeowner’s / Renter’s</t>
  </si>
  <si>
    <t>Auto</t>
  </si>
  <si>
    <t>LOANS</t>
  </si>
  <si>
    <t>TRANSPORTATION</t>
  </si>
  <si>
    <t>Commuting</t>
  </si>
  <si>
    <t>Car tags, fees, etc.</t>
  </si>
  <si>
    <t>SUBSCRIPTIONS, etc.</t>
  </si>
  <si>
    <r>
      <t xml:space="preserve">TOTAL FIXED EXPENSES </t>
    </r>
    <r>
      <rPr>
        <sz val="10"/>
        <rFont val="Arial"/>
        <family val="0"/>
      </rPr>
      <t>1+2+3+4+5+6+7</t>
    </r>
  </si>
  <si>
    <t>Remaining discretionary $ available (Net Income – Total Fixed Expenses)</t>
  </si>
  <si>
    <t>Mission Board  ABC</t>
  </si>
  <si>
    <t>For the Week of:</t>
  </si>
  <si>
    <t>DISCRETIONARY SPENDING BUDGET &amp; CASHFLOW RECORD</t>
  </si>
  <si>
    <t>Line</t>
  </si>
  <si>
    <t>Category</t>
  </si>
  <si>
    <t>Spending</t>
  </si>
  <si>
    <t>A</t>
  </si>
  <si>
    <t>Food &amp; Household Supplies</t>
  </si>
  <si>
    <t>Groceries, supplies</t>
  </si>
  <si>
    <t>Toiletries, vitamins</t>
  </si>
  <si>
    <t>Grooming</t>
  </si>
  <si>
    <t>B</t>
  </si>
  <si>
    <t>Clothing &amp; Cleaning</t>
  </si>
  <si>
    <t>Clothing, sewing, supplies</t>
  </si>
  <si>
    <t>Dry cleaning, laundromat</t>
  </si>
  <si>
    <t>C</t>
  </si>
  <si>
    <t>Home</t>
  </si>
  <si>
    <t>Furniture, appliances, décor</t>
  </si>
  <si>
    <t>Lawn &amp; garden</t>
  </si>
  <si>
    <t>Maintenance, repairs, tools</t>
  </si>
  <si>
    <t>D</t>
  </si>
  <si>
    <t>Utilities</t>
  </si>
  <si>
    <t>Electricity</t>
  </si>
  <si>
    <t>Water</t>
  </si>
  <si>
    <t>Gas</t>
  </si>
  <si>
    <t>E</t>
  </si>
  <si>
    <t>Medical (out-of-pocket)</t>
  </si>
  <si>
    <t>Doctor, dentist, optometrist</t>
  </si>
  <si>
    <t>Drugs, prescriptions</t>
  </si>
  <si>
    <t>F</t>
  </si>
  <si>
    <t>Transportation</t>
  </si>
  <si>
    <t>Car (gas, maintenance, repairs)</t>
  </si>
  <si>
    <t>Fares (bus, metro, tolls)</t>
  </si>
  <si>
    <t>G</t>
  </si>
  <si>
    <t>Education</t>
  </si>
  <si>
    <t>Tuition, books, supplies</t>
  </si>
  <si>
    <t>Lessons</t>
  </si>
  <si>
    <t>H</t>
  </si>
  <si>
    <t>Communication</t>
  </si>
  <si>
    <t>Telephone (land, cell)</t>
  </si>
  <si>
    <t>Internet</t>
  </si>
  <si>
    <t>I</t>
  </si>
  <si>
    <t>Ministry</t>
  </si>
  <si>
    <t>J</t>
  </si>
  <si>
    <t>Correspondence</t>
  </si>
  <si>
    <t>Postage</t>
  </si>
  <si>
    <t>Stationery, supplies, copies</t>
  </si>
  <si>
    <t>K</t>
  </si>
  <si>
    <t>Gifts</t>
  </si>
  <si>
    <t>Cards &amp; letters</t>
  </si>
  <si>
    <t>Gifts &amp; wrappings</t>
  </si>
  <si>
    <t>L</t>
  </si>
  <si>
    <t>Hobbies &amp; Entertainment</t>
  </si>
  <si>
    <t>Photos, books, music</t>
  </si>
  <si>
    <t>Toys, games</t>
  </si>
  <si>
    <t>TV, videos, movies</t>
  </si>
  <si>
    <t>Meals, events</t>
  </si>
  <si>
    <t>Trips, vacation (incl gas &amp; tolls)</t>
  </si>
  <si>
    <t>TOTAL</t>
  </si>
  <si>
    <t>Saturday</t>
  </si>
  <si>
    <t>Friday</t>
  </si>
  <si>
    <t>Thursday</t>
  </si>
  <si>
    <t>Wednesday</t>
  </si>
  <si>
    <t>Tuesday</t>
  </si>
  <si>
    <t>Monday</t>
  </si>
  <si>
    <t>Sunday</t>
  </si>
  <si>
    <t>Time</t>
  </si>
  <si>
    <t>Midnight</t>
  </si>
  <si>
    <t>Noon</t>
  </si>
  <si>
    <t>Balance Brought Forward</t>
  </si>
  <si>
    <t>Bi-weekly
Budget
(+)</t>
  </si>
  <si>
    <t>Week #1
(-)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</si>
</sst>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"/>
    <numFmt numFmtId="166" formatCode="#,##0.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Arial"/>
      <family val="0"/>
    </font>
    <font>
      <sz val="10"/>
      <name val="Lucida Handwriting"/>
      <family val="0"/>
    </font>
    <font>
      <sz val="9"/>
      <name val="Arial"/>
      <family val="0"/>
    </font>
    <font>
      <sz val="8"/>
      <name val="Arial"/>
      <family val="0"/>
    </font>
    <font>
      <b/>
      <i/>
      <sz val="14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name val="Lucida Handwriting"/>
      <family val="0"/>
    </font>
    <font>
      <sz val="14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i/>
      <sz val="18"/>
      <name val="Times"/>
      <family val="0"/>
    </font>
    <font>
      <sz val="18"/>
      <name val="Arial"/>
      <family val="0"/>
    </font>
    <font>
      <b/>
      <i/>
      <sz val="18"/>
      <name val="Lucida Handwriting"/>
      <family val="0"/>
    </font>
    <font>
      <b/>
      <i/>
      <sz val="14"/>
      <name val="Lucida Handwriting"/>
      <family val="0"/>
    </font>
    <font>
      <b/>
      <sz val="10"/>
      <name val="Lucida Handwriting"/>
      <family val="0"/>
    </font>
    <font>
      <sz val="10"/>
      <name val="Times New Roman"/>
      <family val="0"/>
    </font>
    <font>
      <sz val="8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ck">
        <color indexed="8"/>
      </bottom>
    </border>
    <border>
      <left>
        <color indexed="63"/>
      </left>
      <right style="medium"/>
      <top style="medium"/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 style="thin">
        <color indexed="8"/>
      </left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 style="thin"/>
    </border>
    <border>
      <left style="thin">
        <color indexed="8"/>
      </left>
      <right style="thin"/>
      <top style="thick">
        <color indexed="8"/>
      </top>
      <bottom style="medium"/>
    </border>
    <border>
      <left style="thin"/>
      <right style="thin"/>
      <top style="thick">
        <color indexed="8"/>
      </top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>
        <color indexed="8"/>
      </bottom>
    </border>
    <border>
      <left style="thin"/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medium"/>
      <top style="thick">
        <color indexed="8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ck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ck"/>
      <bottom style="thick"/>
    </border>
    <border>
      <left>
        <color indexed="63"/>
      </left>
      <right style="medium"/>
      <top style="thick">
        <color indexed="8"/>
      </top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ck"/>
      <bottom style="medium"/>
    </border>
    <border>
      <left>
        <color indexed="63"/>
      </left>
      <right style="thick"/>
      <top style="thick"/>
      <bottom style="medium"/>
    </border>
    <border>
      <left style="dotted"/>
      <right style="thick"/>
      <top style="medium"/>
      <bottom style="thin"/>
    </border>
    <border>
      <left style="dotted"/>
      <right style="thin"/>
      <top style="thick"/>
      <bottom style="medium"/>
    </border>
    <border>
      <left style="dotted"/>
      <right style="thin"/>
      <top>
        <color indexed="63"/>
      </top>
      <bottom style="medium"/>
    </border>
    <border>
      <left style="dotted"/>
      <right style="thin"/>
      <top style="medium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n"/>
      <top style="thin"/>
      <bottom style="thick">
        <color indexed="8"/>
      </bottom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>
        <color indexed="8"/>
      </top>
      <bottom style="thin"/>
    </border>
    <border>
      <left style="thin"/>
      <right style="medium"/>
      <top style="thick">
        <color indexed="8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ck">
        <color indexed="8"/>
      </bottom>
    </border>
    <border>
      <left style="thin"/>
      <right style="thin"/>
      <top style="thick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 style="medium">
        <color indexed="8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medium">
        <color indexed="8"/>
      </right>
      <top style="thick"/>
      <bottom>
        <color indexed="63"/>
      </bottom>
    </border>
    <border>
      <left style="thin"/>
      <right style="medium">
        <color indexed="8"/>
      </right>
      <top>
        <color indexed="63"/>
      </top>
      <bottom style="thick"/>
    </border>
    <border>
      <left style="thick"/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ck"/>
    </border>
    <border>
      <left>
        <color indexed="63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9" fillId="0" borderId="1" xfId="0" applyFont="1" applyBorder="1" applyAlignment="1">
      <alignment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4" fillId="2" borderId="0" xfId="0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/>
    </xf>
    <xf numFmtId="0" fontId="4" fillId="2" borderId="11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1" xfId="0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right" wrapText="1"/>
    </xf>
    <xf numFmtId="4" fontId="6" fillId="0" borderId="13" xfId="0" applyNumberFormat="1" applyFont="1" applyBorder="1" applyAlignment="1">
      <alignment/>
    </xf>
    <xf numFmtId="0" fontId="4" fillId="2" borderId="10" xfId="0" applyFont="1" applyFill="1" applyBorder="1" applyAlignment="1">
      <alignment horizontal="right" wrapText="1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7" fillId="0" borderId="9" xfId="0" applyFont="1" applyBorder="1" applyAlignment="1">
      <alignment wrapText="1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7" fillId="0" borderId="21" xfId="0" applyFont="1" applyBorder="1" applyAlignment="1">
      <alignment wrapText="1"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0" fontId="7" fillId="0" borderId="26" xfId="0" applyFont="1" applyBorder="1" applyAlignment="1">
      <alignment wrapText="1"/>
    </xf>
    <xf numFmtId="4" fontId="6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5" fillId="0" borderId="29" xfId="0" applyFont="1" applyBorder="1" applyAlignment="1">
      <alignment horizontal="centerContinuous" wrapText="1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wrapText="1"/>
    </xf>
    <xf numFmtId="4" fontId="6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0" fontId="1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Continuous" vertical="center"/>
    </xf>
    <xf numFmtId="165" fontId="6" fillId="0" borderId="31" xfId="0" applyNumberFormat="1" applyFont="1" applyBorder="1" applyAlignment="1">
      <alignment/>
    </xf>
    <xf numFmtId="4" fontId="6" fillId="0" borderId="38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4" fillId="2" borderId="42" xfId="0" applyFont="1" applyFill="1" applyBorder="1" applyAlignment="1">
      <alignment wrapText="1"/>
    </xf>
    <xf numFmtId="4" fontId="6" fillId="0" borderId="43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0" fontId="4" fillId="2" borderId="40" xfId="0" applyFont="1" applyFill="1" applyBorder="1" applyAlignment="1">
      <alignment horizontal="right" wrapText="1"/>
    </xf>
    <xf numFmtId="0" fontId="4" fillId="2" borderId="42" xfId="0" applyFont="1" applyFill="1" applyBorder="1" applyAlignment="1">
      <alignment horizontal="right" wrapText="1"/>
    </xf>
    <xf numFmtId="4" fontId="6" fillId="0" borderId="44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0" fontId="4" fillId="2" borderId="41" xfId="0" applyFont="1" applyFill="1" applyBorder="1" applyAlignment="1">
      <alignment horizontal="right" wrapText="1"/>
    </xf>
    <xf numFmtId="0" fontId="0" fillId="0" borderId="3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65" fontId="6" fillId="0" borderId="3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textRotation="90" wrapText="1"/>
    </xf>
    <xf numFmtId="0" fontId="4" fillId="0" borderId="49" xfId="0" applyFont="1" applyBorder="1" applyAlignment="1">
      <alignment horizontal="center" textRotation="90" wrapText="1"/>
    </xf>
    <xf numFmtId="20" fontId="0" fillId="0" borderId="47" xfId="0" applyNumberFormat="1" applyFont="1" applyBorder="1" applyAlignment="1">
      <alignment horizontal="center" vertical="center" textRotation="90" wrapText="1"/>
    </xf>
    <xf numFmtId="20" fontId="0" fillId="0" borderId="50" xfId="0" applyNumberFormat="1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textRotation="90" wrapText="1"/>
    </xf>
    <xf numFmtId="0" fontId="4" fillId="0" borderId="52" xfId="0" applyFont="1" applyBorder="1" applyAlignment="1">
      <alignment horizontal="center" textRotation="90" wrapText="1"/>
    </xf>
    <xf numFmtId="20" fontId="0" fillId="0" borderId="53" xfId="0" applyNumberFormat="1" applyFont="1" applyBorder="1" applyAlignment="1">
      <alignment horizontal="center" vertical="center" textRotation="90" wrapText="1"/>
    </xf>
    <xf numFmtId="0" fontId="13" fillId="0" borderId="54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wrapText="1"/>
    </xf>
    <xf numFmtId="165" fontId="14" fillId="0" borderId="31" xfId="0" applyNumberFormat="1" applyFont="1" applyBorder="1" applyAlignment="1">
      <alignment vertical="center"/>
    </xf>
    <xf numFmtId="0" fontId="12" fillId="0" borderId="46" xfId="0" applyFont="1" applyBorder="1" applyAlignment="1">
      <alignment horizontal="left" vertical="center"/>
    </xf>
    <xf numFmtId="4" fontId="6" fillId="0" borderId="62" xfId="0" applyNumberFormat="1" applyFont="1" applyBorder="1" applyAlignment="1">
      <alignment/>
    </xf>
    <xf numFmtId="0" fontId="16" fillId="0" borderId="63" xfId="0" applyFont="1" applyBorder="1" applyAlignment="1">
      <alignment horizontal="center" vertical="center" textRotation="90" wrapText="1"/>
    </xf>
    <xf numFmtId="0" fontId="16" fillId="0" borderId="64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textRotation="90" wrapText="1"/>
    </xf>
    <xf numFmtId="0" fontId="19" fillId="0" borderId="1" xfId="0" applyFont="1" applyBorder="1" applyAlignment="1">
      <alignment/>
    </xf>
    <xf numFmtId="0" fontId="18" fillId="0" borderId="1" xfId="0" applyFont="1" applyBorder="1" applyAlignment="1">
      <alignment textRotation="90"/>
    </xf>
    <xf numFmtId="0" fontId="4" fillId="2" borderId="48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49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65" xfId="0" applyFont="1" applyFill="1" applyBorder="1" applyAlignment="1">
      <alignment horizontal="center" textRotation="90" wrapText="1"/>
    </xf>
    <xf numFmtId="0" fontId="4" fillId="2" borderId="66" xfId="0" applyFont="1" applyFill="1" applyBorder="1" applyAlignment="1">
      <alignment horizontal="center" textRotation="90" wrapText="1"/>
    </xf>
    <xf numFmtId="0" fontId="4" fillId="3" borderId="67" xfId="0" applyFont="1" applyFill="1" applyBorder="1" applyAlignment="1">
      <alignment horizontal="center" textRotation="90" wrapText="1"/>
    </xf>
    <xf numFmtId="0" fontId="4" fillId="3" borderId="68" xfId="0" applyFont="1" applyFill="1" applyBorder="1" applyAlignment="1">
      <alignment horizontal="center" textRotation="90" wrapText="1"/>
    </xf>
    <xf numFmtId="0" fontId="4" fillId="3" borderId="69" xfId="0" applyFont="1" applyFill="1" applyBorder="1" applyAlignment="1">
      <alignment horizontal="center" textRotation="90" wrapText="1"/>
    </xf>
    <xf numFmtId="0" fontId="4" fillId="3" borderId="70" xfId="0" applyFont="1" applyFill="1" applyBorder="1" applyAlignment="1">
      <alignment horizontal="center" textRotation="90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4" borderId="71" xfId="0" applyFont="1" applyFill="1" applyBorder="1" applyAlignment="1">
      <alignment horizontal="center" vertical="center" textRotation="90" wrapText="1"/>
    </xf>
    <xf numFmtId="0" fontId="0" fillId="4" borderId="72" xfId="0" applyFont="1" applyFill="1" applyBorder="1" applyAlignment="1">
      <alignment horizontal="center" vertical="center" textRotation="90" wrapText="1"/>
    </xf>
    <xf numFmtId="0" fontId="0" fillId="4" borderId="73" xfId="0" applyFont="1" applyFill="1" applyBorder="1" applyAlignment="1">
      <alignment horizontal="center" vertical="center" textRotation="90" wrapText="1"/>
    </xf>
    <xf numFmtId="0" fontId="0" fillId="4" borderId="74" xfId="0" applyFont="1" applyFill="1" applyBorder="1" applyAlignment="1">
      <alignment horizontal="center" vertical="center" textRotation="90" wrapText="1"/>
    </xf>
    <xf numFmtId="0" fontId="0" fillId="4" borderId="75" xfId="0" applyFont="1" applyFill="1" applyBorder="1" applyAlignment="1">
      <alignment horizontal="center" vertical="center" textRotation="90" wrapText="1"/>
    </xf>
    <xf numFmtId="0" fontId="0" fillId="5" borderId="71" xfId="0" applyFont="1" applyFill="1" applyBorder="1" applyAlignment="1">
      <alignment horizontal="center" vertical="center" textRotation="90" wrapText="1"/>
    </xf>
    <xf numFmtId="0" fontId="0" fillId="5" borderId="72" xfId="0" applyFont="1" applyFill="1" applyBorder="1" applyAlignment="1">
      <alignment horizontal="center" vertical="center" textRotation="90" wrapText="1"/>
    </xf>
    <xf numFmtId="0" fontId="0" fillId="5" borderId="73" xfId="0" applyFont="1" applyFill="1" applyBorder="1" applyAlignment="1">
      <alignment horizontal="center" vertical="center" textRotation="90" wrapText="1"/>
    </xf>
    <xf numFmtId="0" fontId="0" fillId="5" borderId="74" xfId="0" applyFont="1" applyFill="1" applyBorder="1" applyAlignment="1">
      <alignment horizontal="center" vertical="center" textRotation="90" wrapText="1"/>
    </xf>
    <xf numFmtId="0" fontId="0" fillId="6" borderId="71" xfId="0" applyFont="1" applyFill="1" applyBorder="1" applyAlignment="1">
      <alignment horizontal="center" vertical="center" textRotation="90" wrapText="1"/>
    </xf>
    <xf numFmtId="0" fontId="0" fillId="6" borderId="74" xfId="0" applyFont="1" applyFill="1" applyBorder="1" applyAlignment="1">
      <alignment horizontal="center" vertical="center" textRotation="90" wrapText="1"/>
    </xf>
    <xf numFmtId="0" fontId="0" fillId="7" borderId="68" xfId="0" applyFont="1" applyFill="1" applyBorder="1" applyAlignment="1">
      <alignment horizontal="center" vertical="center" textRotation="90" wrapText="1"/>
    </xf>
    <xf numFmtId="0" fontId="0" fillId="7" borderId="70" xfId="0" applyFont="1" applyFill="1" applyBorder="1" applyAlignment="1">
      <alignment horizontal="center" vertical="center" textRotation="90" wrapText="1"/>
    </xf>
    <xf numFmtId="0" fontId="0" fillId="0" borderId="65" xfId="0" applyFont="1" applyBorder="1" applyAlignment="1">
      <alignment horizontal="center" vertical="center" textRotation="90" wrapText="1"/>
    </xf>
    <xf numFmtId="0" fontId="0" fillId="7" borderId="67" xfId="0" applyFont="1" applyFill="1" applyBorder="1" applyAlignment="1">
      <alignment horizontal="center" vertical="center" textRotation="90" wrapText="1"/>
    </xf>
    <xf numFmtId="0" fontId="12" fillId="0" borderId="76" xfId="0" applyFont="1" applyBorder="1" applyAlignment="1">
      <alignment vertical="center"/>
    </xf>
    <xf numFmtId="0" fontId="0" fillId="7" borderId="69" xfId="0" applyFont="1" applyFill="1" applyBorder="1" applyAlignment="1">
      <alignment horizontal="center" vertical="center" textRotation="90" wrapText="1"/>
    </xf>
    <xf numFmtId="0" fontId="0" fillId="7" borderId="71" xfId="0" applyFont="1" applyFill="1" applyBorder="1" applyAlignment="1">
      <alignment horizontal="center" vertical="center" textRotation="90" wrapText="1"/>
    </xf>
    <xf numFmtId="0" fontId="0" fillId="7" borderId="74" xfId="0" applyFont="1" applyFill="1" applyBorder="1" applyAlignment="1">
      <alignment horizontal="center" vertical="center" textRotation="90" wrapText="1"/>
    </xf>
    <xf numFmtId="0" fontId="0" fillId="8" borderId="72" xfId="0" applyFont="1" applyFill="1" applyBorder="1" applyAlignment="1">
      <alignment horizontal="center" vertical="center" textRotation="90" wrapText="1"/>
    </xf>
    <xf numFmtId="0" fontId="0" fillId="8" borderId="74" xfId="0" applyFont="1" applyFill="1" applyBorder="1" applyAlignment="1">
      <alignment horizontal="center" vertical="center" textRotation="90" wrapText="1"/>
    </xf>
    <xf numFmtId="0" fontId="0" fillId="8" borderId="71" xfId="0" applyFont="1" applyFill="1" applyBorder="1" applyAlignment="1">
      <alignment horizontal="center" vertical="center" textRotation="90" wrapText="1"/>
    </xf>
    <xf numFmtId="0" fontId="0" fillId="9" borderId="72" xfId="0" applyFont="1" applyFill="1" applyBorder="1" applyAlignment="1">
      <alignment horizontal="center" vertical="center" textRotation="90" wrapText="1"/>
    </xf>
    <xf numFmtId="0" fontId="0" fillId="9" borderId="74" xfId="0" applyFont="1" applyFill="1" applyBorder="1" applyAlignment="1">
      <alignment horizontal="center" vertical="center" textRotation="90" wrapText="1"/>
    </xf>
    <xf numFmtId="0" fontId="0" fillId="9" borderId="71" xfId="0" applyFont="1" applyFill="1" applyBorder="1" applyAlignment="1">
      <alignment horizontal="center" vertical="center" textRotation="90" wrapText="1"/>
    </xf>
    <xf numFmtId="0" fontId="0" fillId="10" borderId="72" xfId="0" applyFont="1" applyFill="1" applyBorder="1" applyAlignment="1">
      <alignment horizontal="center" vertical="center" textRotation="90" wrapText="1"/>
    </xf>
    <xf numFmtId="0" fontId="0" fillId="10" borderId="74" xfId="0" applyFont="1" applyFill="1" applyBorder="1" applyAlignment="1">
      <alignment horizontal="center" vertical="center" textRotation="90" wrapText="1"/>
    </xf>
    <xf numFmtId="0" fontId="0" fillId="10" borderId="71" xfId="0" applyFont="1" applyFill="1" applyBorder="1" applyAlignment="1">
      <alignment horizontal="center" vertical="center" textRotation="90" wrapText="1"/>
    </xf>
    <xf numFmtId="0" fontId="0" fillId="11" borderId="66" xfId="0" applyFont="1" applyFill="1" applyBorder="1" applyAlignment="1">
      <alignment horizontal="center" vertical="center" textRotation="90" wrapText="1"/>
    </xf>
    <xf numFmtId="0" fontId="0" fillId="0" borderId="75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vertical="top" textRotation="90" wrapText="1"/>
    </xf>
    <xf numFmtId="0" fontId="18" fillId="0" borderId="0" xfId="0" applyFont="1" applyBorder="1" applyAlignment="1">
      <alignment textRotation="90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textRotation="90"/>
    </xf>
    <xf numFmtId="0" fontId="0" fillId="3" borderId="48" xfId="0" applyFont="1" applyFill="1" applyBorder="1" applyAlignment="1">
      <alignment horizontal="center" vertical="center" textRotation="90" wrapText="1"/>
    </xf>
    <xf numFmtId="0" fontId="0" fillId="0" borderId="77" xfId="0" applyFont="1" applyBorder="1" applyAlignment="1">
      <alignment horizontal="center" vertical="center" textRotation="90" wrapText="1"/>
    </xf>
    <xf numFmtId="0" fontId="0" fillId="2" borderId="78" xfId="0" applyFill="1" applyBorder="1" applyAlignment="1">
      <alignment horizontal="center" wrapText="1"/>
    </xf>
    <xf numFmtId="0" fontId="0" fillId="2" borderId="79" xfId="0" applyFill="1" applyBorder="1" applyAlignment="1">
      <alignment horizontal="center" wrapText="1"/>
    </xf>
    <xf numFmtId="0" fontId="0" fillId="2" borderId="80" xfId="0" applyFill="1" applyBorder="1" applyAlignment="1">
      <alignment horizontal="center" wrapText="1"/>
    </xf>
    <xf numFmtId="0" fontId="0" fillId="2" borderId="81" xfId="0" applyFill="1" applyBorder="1" applyAlignment="1">
      <alignment horizontal="center" wrapText="1"/>
    </xf>
    <xf numFmtId="0" fontId="1" fillId="0" borderId="82" xfId="0" applyFont="1" applyBorder="1" applyAlignment="1">
      <alignment vertical="center" wrapText="1"/>
    </xf>
    <xf numFmtId="0" fontId="12" fillId="0" borderId="83" xfId="0" applyFont="1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4" fontId="22" fillId="0" borderId="84" xfId="0" applyNumberFormat="1" applyFont="1" applyBorder="1" applyAlignment="1">
      <alignment horizontal="right" vertical="center" wrapText="1"/>
    </xf>
    <xf numFmtId="4" fontId="22" fillId="0" borderId="85" xfId="0" applyNumberFormat="1" applyFont="1" applyBorder="1" applyAlignment="1">
      <alignment horizontal="right" vertical="center" wrapText="1"/>
    </xf>
    <xf numFmtId="4" fontId="6" fillId="0" borderId="85" xfId="0" applyNumberFormat="1" applyFont="1" applyBorder="1" applyAlignment="1">
      <alignment horizontal="right" vertical="center" wrapText="1"/>
    </xf>
    <xf numFmtId="4" fontId="22" fillId="0" borderId="79" xfId="0" applyNumberFormat="1" applyFont="1" applyBorder="1" applyAlignment="1">
      <alignment horizontal="right" vertical="center" wrapText="1"/>
    </xf>
    <xf numFmtId="4" fontId="22" fillId="0" borderId="81" xfId="0" applyNumberFormat="1" applyFont="1" applyBorder="1" applyAlignment="1">
      <alignment horizontal="right" vertical="center" wrapText="1"/>
    </xf>
    <xf numFmtId="4" fontId="6" fillId="0" borderId="79" xfId="0" applyNumberFormat="1" applyFont="1" applyBorder="1" applyAlignment="1">
      <alignment horizontal="right" vertical="center" wrapText="1"/>
    </xf>
    <xf numFmtId="2" fontId="22" fillId="0" borderId="84" xfId="0" applyNumberFormat="1" applyFont="1" applyBorder="1" applyAlignment="1">
      <alignment horizontal="right" vertical="center" wrapText="1"/>
    </xf>
    <xf numFmtId="2" fontId="22" fillId="0" borderId="85" xfId="0" applyNumberFormat="1" applyFont="1" applyBorder="1" applyAlignment="1">
      <alignment horizontal="right" vertical="center" wrapText="1"/>
    </xf>
    <xf numFmtId="2" fontId="6" fillId="0" borderId="84" xfId="0" applyNumberFormat="1" applyFont="1" applyBorder="1" applyAlignment="1">
      <alignment horizontal="right" vertical="center" wrapText="1"/>
    </xf>
    <xf numFmtId="2" fontId="6" fillId="0" borderId="85" xfId="0" applyNumberFormat="1" applyFont="1" applyBorder="1" applyAlignment="1">
      <alignment horizontal="right" vertical="center" wrapText="1"/>
    </xf>
    <xf numFmtId="2" fontId="22" fillId="0" borderId="79" xfId="0" applyNumberFormat="1" applyFont="1" applyBorder="1" applyAlignment="1">
      <alignment horizontal="right" vertical="center" wrapText="1"/>
    </xf>
    <xf numFmtId="2" fontId="6" fillId="0" borderId="81" xfId="0" applyNumberFormat="1" applyFont="1" applyBorder="1" applyAlignment="1">
      <alignment horizontal="right" vertical="center" wrapText="1"/>
    </xf>
    <xf numFmtId="2" fontId="22" fillId="0" borderId="81" xfId="0" applyNumberFormat="1" applyFont="1" applyBorder="1" applyAlignment="1">
      <alignment horizontal="right" vertical="center" wrapText="1"/>
    </xf>
    <xf numFmtId="0" fontId="23" fillId="0" borderId="84" xfId="0" applyFont="1" applyBorder="1" applyAlignment="1">
      <alignment horizontal="right" vertical="center" wrapText="1"/>
    </xf>
    <xf numFmtId="0" fontId="23" fillId="0" borderId="85" xfId="0" applyFont="1" applyBorder="1" applyAlignment="1">
      <alignment horizontal="right" vertical="center" wrapText="1"/>
    </xf>
    <xf numFmtId="0" fontId="0" fillId="2" borderId="78" xfId="0" applyFont="1" applyFill="1" applyBorder="1" applyAlignment="1">
      <alignment horizontal="center" wrapText="1"/>
    </xf>
    <xf numFmtId="0" fontId="0" fillId="2" borderId="80" xfId="0" applyFont="1" applyFill="1" applyBorder="1" applyAlignment="1">
      <alignment horizontal="center" wrapText="1"/>
    </xf>
    <xf numFmtId="0" fontId="0" fillId="2" borderId="79" xfId="0" applyFont="1" applyFill="1" applyBorder="1" applyAlignment="1">
      <alignment horizontal="center" wrapText="1"/>
    </xf>
    <xf numFmtId="0" fontId="0" fillId="2" borderId="81" xfId="0" applyFont="1" applyFill="1" applyBorder="1" applyAlignment="1">
      <alignment horizontal="center" wrapText="1"/>
    </xf>
    <xf numFmtId="2" fontId="23" fillId="0" borderId="85" xfId="0" applyNumberFormat="1" applyFont="1" applyBorder="1" applyAlignment="1">
      <alignment horizontal="right" vertical="center" wrapText="1"/>
    </xf>
    <xf numFmtId="2" fontId="6" fillId="0" borderId="79" xfId="0" applyNumberFormat="1" applyFont="1" applyBorder="1" applyAlignment="1">
      <alignment horizontal="right" vertical="center" wrapText="1"/>
    </xf>
    <xf numFmtId="2" fontId="23" fillId="0" borderId="79" xfId="0" applyNumberFormat="1" applyFont="1" applyBorder="1" applyAlignment="1">
      <alignment horizontal="right" vertical="center" wrapText="1"/>
    </xf>
    <xf numFmtId="2" fontId="23" fillId="0" borderId="81" xfId="0" applyNumberFormat="1" applyFont="1" applyBorder="1" applyAlignment="1">
      <alignment horizontal="right" vertical="center" wrapText="1"/>
    </xf>
    <xf numFmtId="2" fontId="23" fillId="0" borderId="84" xfId="0" applyNumberFormat="1" applyFont="1" applyBorder="1" applyAlignment="1">
      <alignment horizontal="right" vertical="center" wrapText="1"/>
    </xf>
    <xf numFmtId="0" fontId="23" fillId="0" borderId="79" xfId="0" applyFont="1" applyBorder="1" applyAlignment="1">
      <alignment horizontal="right" vertical="center" wrapText="1"/>
    </xf>
    <xf numFmtId="0" fontId="23" fillId="0" borderId="81" xfId="0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wrapText="1"/>
    </xf>
    <xf numFmtId="4" fontId="6" fillId="0" borderId="84" xfId="0" applyNumberFormat="1" applyFont="1" applyBorder="1" applyAlignment="1">
      <alignment horizontal="right" vertical="center" wrapText="1"/>
    </xf>
    <xf numFmtId="4" fontId="23" fillId="0" borderId="84" xfId="0" applyNumberFormat="1" applyFont="1" applyBorder="1" applyAlignment="1">
      <alignment horizontal="right" vertical="center" wrapText="1"/>
    </xf>
    <xf numFmtId="4" fontId="23" fillId="0" borderId="85" xfId="0" applyNumberFormat="1" applyFont="1" applyBorder="1" applyAlignment="1">
      <alignment horizontal="right" vertical="center" wrapText="1"/>
    </xf>
    <xf numFmtId="0" fontId="13" fillId="0" borderId="36" xfId="0" applyFont="1" applyBorder="1" applyAlignment="1">
      <alignment vertical="center"/>
    </xf>
    <xf numFmtId="0" fontId="0" fillId="2" borderId="78" xfId="0" applyFont="1" applyFill="1" applyBorder="1" applyAlignment="1">
      <alignment horizontal="center" wrapText="1"/>
    </xf>
    <xf numFmtId="0" fontId="0" fillId="2" borderId="80" xfId="0" applyFont="1" applyFill="1" applyBorder="1" applyAlignment="1">
      <alignment horizontal="center" wrapText="1"/>
    </xf>
    <xf numFmtId="0" fontId="0" fillId="2" borderId="79" xfId="0" applyFont="1" applyFill="1" applyBorder="1" applyAlignment="1">
      <alignment horizontal="center" wrapText="1"/>
    </xf>
    <xf numFmtId="0" fontId="0" fillId="2" borderId="81" xfId="0" applyFont="1" applyFill="1" applyBorder="1" applyAlignment="1">
      <alignment horizont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wrapText="1"/>
    </xf>
    <xf numFmtId="0" fontId="5" fillId="0" borderId="89" xfId="0" applyFont="1" applyBorder="1" applyAlignment="1">
      <alignment horizontal="center" wrapText="1"/>
    </xf>
    <xf numFmtId="0" fontId="0" fillId="0" borderId="90" xfId="0" applyBorder="1" applyAlignment="1">
      <alignment wrapText="1"/>
    </xf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  <xf numFmtId="0" fontId="1" fillId="0" borderId="93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vertical="center" wrapText="1"/>
    </xf>
    <xf numFmtId="0" fontId="1" fillId="0" borderId="97" xfId="0" applyFont="1" applyBorder="1" applyAlignment="1">
      <alignment vertical="center" wrapText="1"/>
    </xf>
    <xf numFmtId="0" fontId="7" fillId="0" borderId="98" xfId="0" applyFont="1" applyBorder="1" applyAlignment="1">
      <alignment vertical="center" wrapText="1"/>
    </xf>
    <xf numFmtId="0" fontId="7" fillId="0" borderId="99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0" xfId="0" applyFont="1" applyBorder="1" applyAlignment="1">
      <alignment vertical="center"/>
    </xf>
    <xf numFmtId="0" fontId="12" fillId="0" borderId="101" xfId="0" applyFont="1" applyBorder="1" applyAlignment="1">
      <alignment horizontal="center" textRotation="90" wrapText="1"/>
    </xf>
    <xf numFmtId="0" fontId="12" fillId="0" borderId="102" xfId="0" applyFont="1" applyBorder="1" applyAlignment="1">
      <alignment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vertical="center"/>
    </xf>
    <xf numFmtId="0" fontId="12" fillId="0" borderId="105" xfId="0" applyFont="1" applyBorder="1" applyAlignment="1">
      <alignment vertical="center"/>
    </xf>
    <xf numFmtId="0" fontId="18" fillId="0" borderId="1" xfId="0" applyFont="1" applyBorder="1" applyAlignment="1">
      <alignment textRotation="90"/>
    </xf>
    <xf numFmtId="0" fontId="19" fillId="0" borderId="1" xfId="0" applyFont="1" applyBorder="1" applyAlignment="1">
      <alignment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 textRotation="90" wrapText="1"/>
    </xf>
    <xf numFmtId="0" fontId="17" fillId="0" borderId="110" xfId="0" applyFont="1" applyBorder="1" applyAlignment="1">
      <alignment horizontal="center" vertical="center"/>
    </xf>
    <xf numFmtId="0" fontId="18" fillId="0" borderId="0" xfId="0" applyFont="1" applyBorder="1" applyAlignment="1">
      <alignment textRotation="90"/>
    </xf>
    <xf numFmtId="0" fontId="1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zoomScale="125" zoomScaleNormal="125" workbookViewId="0" topLeftCell="A1">
      <selection activeCell="I17" sqref="I17"/>
    </sheetView>
  </sheetViews>
  <sheetFormatPr defaultColWidth="11.421875" defaultRowHeight="12.75"/>
  <cols>
    <col min="1" max="1" width="0.9921875" style="0" customWidth="1"/>
    <col min="2" max="2" width="5.7109375" style="0" customWidth="1"/>
    <col min="3" max="3" width="47.28125" style="0" customWidth="1"/>
    <col min="4" max="5" width="11.00390625" style="0" bestFit="1" customWidth="1"/>
    <col min="6" max="6" width="12.00390625" style="0" bestFit="1" customWidth="1"/>
  </cols>
  <sheetData>
    <row r="1" ht="9.75" customHeight="1" thickBot="1"/>
    <row r="2" spans="2:6" ht="30" customHeight="1" thickBot="1" thickTop="1">
      <c r="B2" s="194" t="s">
        <v>24</v>
      </c>
      <c r="C2" s="195"/>
      <c r="D2" s="196" t="s">
        <v>25</v>
      </c>
      <c r="E2" s="197"/>
      <c r="F2" s="198"/>
    </row>
    <row r="3" spans="2:6" ht="13.5" customHeight="1" thickTop="1">
      <c r="B3" s="199" t="s">
        <v>71</v>
      </c>
      <c r="C3" s="201" t="s">
        <v>26</v>
      </c>
      <c r="D3" s="144" t="s">
        <v>27</v>
      </c>
      <c r="E3" s="144" t="s">
        <v>29</v>
      </c>
      <c r="F3" s="146" t="s">
        <v>31</v>
      </c>
    </row>
    <row r="4" spans="2:6" ht="15" customHeight="1" thickBot="1">
      <c r="B4" s="200"/>
      <c r="C4" s="202"/>
      <c r="D4" s="145" t="s">
        <v>28</v>
      </c>
      <c r="E4" s="145" t="s">
        <v>30</v>
      </c>
      <c r="F4" s="147" t="s">
        <v>32</v>
      </c>
    </row>
    <row r="5" spans="2:6" ht="19.5" customHeight="1" thickTop="1">
      <c r="B5" s="190">
        <v>1</v>
      </c>
      <c r="C5" s="148" t="s">
        <v>33</v>
      </c>
      <c r="D5" s="155"/>
      <c r="E5" s="155"/>
      <c r="F5" s="156"/>
    </row>
    <row r="6" spans="2:6" ht="15.75" customHeight="1">
      <c r="B6" s="190">
        <v>2</v>
      </c>
      <c r="C6" s="150" t="s">
        <v>34</v>
      </c>
      <c r="D6" s="182"/>
      <c r="E6" s="182"/>
      <c r="F6" s="157"/>
    </row>
    <row r="7" spans="2:6" ht="15.75" customHeight="1">
      <c r="B7" s="190">
        <v>3</v>
      </c>
      <c r="C7" s="150" t="s">
        <v>35</v>
      </c>
      <c r="D7" s="182"/>
      <c r="E7" s="182"/>
      <c r="F7" s="157"/>
    </row>
    <row r="8" spans="2:6" ht="15.75" customHeight="1">
      <c r="B8" s="190">
        <v>4</v>
      </c>
      <c r="C8" s="150" t="s">
        <v>36</v>
      </c>
      <c r="D8" s="182"/>
      <c r="E8" s="182"/>
      <c r="F8" s="157"/>
    </row>
    <row r="9" spans="2:6" ht="15.75" customHeight="1">
      <c r="B9" s="190">
        <v>5</v>
      </c>
      <c r="C9" s="150" t="s">
        <v>37</v>
      </c>
      <c r="D9" s="183"/>
      <c r="E9" s="183"/>
      <c r="F9" s="184"/>
    </row>
    <row r="10" spans="2:6" ht="15.75" customHeight="1">
      <c r="B10" s="190">
        <v>6</v>
      </c>
      <c r="C10" s="150" t="s">
        <v>38</v>
      </c>
      <c r="D10" s="168"/>
      <c r="E10" s="168"/>
      <c r="F10" s="169"/>
    </row>
    <row r="11" spans="2:6" ht="19.5" customHeight="1" thickBot="1">
      <c r="B11" s="191">
        <v>7</v>
      </c>
      <c r="C11" s="151" t="s">
        <v>39</v>
      </c>
      <c r="D11" s="158"/>
      <c r="E11" s="158"/>
      <c r="F11" s="159"/>
    </row>
    <row r="12" spans="2:6" ht="13.5" customHeight="1" thickTop="1">
      <c r="B12" s="199" t="s">
        <v>76</v>
      </c>
      <c r="C12" s="201" t="s">
        <v>40</v>
      </c>
      <c r="D12" s="186" t="s">
        <v>27</v>
      </c>
      <c r="E12" s="186" t="s">
        <v>29</v>
      </c>
      <c r="F12" s="187" t="s">
        <v>43</v>
      </c>
    </row>
    <row r="13" spans="2:6" ht="13.5" customHeight="1" thickBot="1">
      <c r="B13" s="200"/>
      <c r="C13" s="202"/>
      <c r="D13" s="188" t="s">
        <v>41</v>
      </c>
      <c r="E13" s="188" t="s">
        <v>42</v>
      </c>
      <c r="F13" s="189" t="s">
        <v>44</v>
      </c>
    </row>
    <row r="14" spans="2:6" ht="19.5" customHeight="1" thickTop="1">
      <c r="B14" s="192">
        <v>1</v>
      </c>
      <c r="C14" s="148" t="s">
        <v>45</v>
      </c>
      <c r="D14" s="161"/>
      <c r="E14" s="161"/>
      <c r="F14" s="162"/>
    </row>
    <row r="15" spans="2:6" ht="15.75" customHeight="1">
      <c r="B15" s="190">
        <v>1.1</v>
      </c>
      <c r="C15" s="150" t="s">
        <v>10</v>
      </c>
      <c r="D15" s="163"/>
      <c r="E15" s="163"/>
      <c r="F15" s="174"/>
    </row>
    <row r="16" spans="2:6" ht="15.75" customHeight="1" thickBot="1">
      <c r="B16" s="191">
        <v>1.2</v>
      </c>
      <c r="C16" s="181"/>
      <c r="D16" s="175"/>
      <c r="E16" s="175"/>
      <c r="F16" s="166"/>
    </row>
    <row r="17" spans="2:6" ht="19.5" customHeight="1" thickTop="1">
      <c r="B17" s="192">
        <v>2</v>
      </c>
      <c r="C17" s="148" t="s">
        <v>46</v>
      </c>
      <c r="D17" s="161"/>
      <c r="E17" s="161"/>
      <c r="F17" s="162"/>
    </row>
    <row r="18" spans="2:6" ht="15.75" customHeight="1">
      <c r="B18" s="190">
        <v>2.1</v>
      </c>
      <c r="C18" s="150" t="s">
        <v>47</v>
      </c>
      <c r="D18" s="163"/>
      <c r="E18" s="163"/>
      <c r="F18" s="174"/>
    </row>
    <row r="19" spans="2:6" ht="15.75" customHeight="1">
      <c r="B19" s="190">
        <v>2.2</v>
      </c>
      <c r="C19" s="150" t="s">
        <v>48</v>
      </c>
      <c r="D19" s="163"/>
      <c r="E19" s="163"/>
      <c r="F19" s="174"/>
    </row>
    <row r="20" spans="2:6" ht="15.75" customHeight="1">
      <c r="B20" s="190">
        <v>2.3</v>
      </c>
      <c r="C20" s="150" t="s">
        <v>49</v>
      </c>
      <c r="D20" s="163"/>
      <c r="E20" s="163"/>
      <c r="F20" s="164"/>
    </row>
    <row r="21" spans="2:6" ht="15.75" customHeight="1">
      <c r="B21" s="190">
        <v>2.4</v>
      </c>
      <c r="C21" s="150" t="s">
        <v>50</v>
      </c>
      <c r="D21" s="163"/>
      <c r="E21" s="163"/>
      <c r="F21" s="174"/>
    </row>
    <row r="22" spans="2:6" ht="15.75" customHeight="1">
      <c r="B22" s="190">
        <v>2.5</v>
      </c>
      <c r="C22" s="150" t="s">
        <v>51</v>
      </c>
      <c r="D22" s="163"/>
      <c r="E22" s="163"/>
      <c r="F22" s="174"/>
    </row>
    <row r="23" spans="2:6" ht="15.75" customHeight="1" thickBot="1">
      <c r="B23" s="191">
        <v>2.6</v>
      </c>
      <c r="C23" s="152"/>
      <c r="D23" s="176"/>
      <c r="E23" s="176"/>
      <c r="F23" s="177"/>
    </row>
    <row r="24" spans="2:6" ht="19.5" customHeight="1" thickBot="1" thickTop="1">
      <c r="B24" s="193">
        <v>3</v>
      </c>
      <c r="C24" s="151" t="s">
        <v>52</v>
      </c>
      <c r="D24" s="165"/>
      <c r="E24" s="165"/>
      <c r="F24" s="177"/>
    </row>
    <row r="25" spans="2:6" ht="19.5" customHeight="1" thickTop="1">
      <c r="B25" s="192">
        <v>4</v>
      </c>
      <c r="C25" s="148" t="s">
        <v>53</v>
      </c>
      <c r="D25" s="178"/>
      <c r="E25" s="178"/>
      <c r="F25" s="162"/>
    </row>
    <row r="26" spans="2:6" ht="15.75" customHeight="1">
      <c r="B26" s="190">
        <v>4.1</v>
      </c>
      <c r="C26" s="150" t="s">
        <v>54</v>
      </c>
      <c r="D26" s="178"/>
      <c r="E26" s="178"/>
      <c r="F26" s="164"/>
    </row>
    <row r="27" spans="2:6" ht="15.75" customHeight="1">
      <c r="B27" s="190">
        <v>4.2</v>
      </c>
      <c r="C27" s="150" t="s">
        <v>55</v>
      </c>
      <c r="D27" s="178"/>
      <c r="E27" s="178"/>
      <c r="F27" s="174"/>
    </row>
    <row r="28" spans="2:6" ht="15.75" customHeight="1">
      <c r="B28" s="190">
        <v>4.3</v>
      </c>
      <c r="C28" s="150" t="s">
        <v>56</v>
      </c>
      <c r="D28" s="178"/>
      <c r="E28" s="178"/>
      <c r="F28" s="164"/>
    </row>
    <row r="29" spans="2:6" ht="15.75" customHeight="1" thickBot="1">
      <c r="B29" s="191">
        <v>4.4</v>
      </c>
      <c r="C29" s="153" t="s">
        <v>57</v>
      </c>
      <c r="D29" s="176"/>
      <c r="E29" s="176"/>
      <c r="F29" s="166"/>
    </row>
    <row r="30" spans="2:6" ht="19.5" customHeight="1" thickTop="1">
      <c r="B30" s="192">
        <v>5</v>
      </c>
      <c r="C30" s="148" t="s">
        <v>58</v>
      </c>
      <c r="D30" s="178"/>
      <c r="E30" s="178"/>
      <c r="F30" s="174"/>
    </row>
    <row r="31" spans="2:6" ht="15.75" customHeight="1">
      <c r="B31" s="190">
        <v>5.1</v>
      </c>
      <c r="C31" s="154"/>
      <c r="D31" s="178"/>
      <c r="E31" s="178"/>
      <c r="F31" s="174"/>
    </row>
    <row r="32" spans="2:6" ht="15.75" customHeight="1" thickBot="1">
      <c r="B32" s="191">
        <v>5.2</v>
      </c>
      <c r="C32" s="152"/>
      <c r="D32" s="176"/>
      <c r="E32" s="176"/>
      <c r="F32" s="177"/>
    </row>
    <row r="33" spans="2:6" ht="19.5" customHeight="1" thickTop="1">
      <c r="B33" s="192">
        <v>6</v>
      </c>
      <c r="C33" s="148" t="s">
        <v>59</v>
      </c>
      <c r="D33" s="161"/>
      <c r="E33" s="161"/>
      <c r="F33" s="162"/>
    </row>
    <row r="34" spans="2:6" ht="15.75" customHeight="1">
      <c r="B34" s="190">
        <v>6.1</v>
      </c>
      <c r="C34" s="150" t="s">
        <v>60</v>
      </c>
      <c r="D34" s="163"/>
      <c r="E34" s="163"/>
      <c r="F34" s="174"/>
    </row>
    <row r="35" spans="2:6" ht="15.75" customHeight="1" thickBot="1">
      <c r="B35" s="191">
        <v>6.2</v>
      </c>
      <c r="C35" s="153" t="s">
        <v>61</v>
      </c>
      <c r="D35" s="176"/>
      <c r="E35" s="176"/>
      <c r="F35" s="166"/>
    </row>
    <row r="36" spans="2:6" ht="19.5" customHeight="1" thickBot="1" thickTop="1">
      <c r="B36" s="193">
        <v>7</v>
      </c>
      <c r="C36" s="151" t="s">
        <v>62</v>
      </c>
      <c r="D36" s="176"/>
      <c r="E36" s="176"/>
      <c r="F36" s="167"/>
    </row>
    <row r="37" spans="2:6" ht="24" customHeight="1" thickTop="1">
      <c r="B37" s="203" t="s">
        <v>63</v>
      </c>
      <c r="C37" s="204"/>
      <c r="D37" s="155"/>
      <c r="E37" s="155"/>
      <c r="F37" s="156"/>
    </row>
    <row r="38" spans="2:6" ht="19.5" customHeight="1" thickBot="1">
      <c r="B38" s="205" t="s">
        <v>64</v>
      </c>
      <c r="C38" s="206"/>
      <c r="D38" s="160"/>
      <c r="E38" s="179"/>
      <c r="F38" s="180"/>
    </row>
    <row r="39" ht="12.75" thickTop="1"/>
  </sheetData>
  <mergeCells count="8">
    <mergeCell ref="B12:B13"/>
    <mergeCell ref="C12:C13"/>
    <mergeCell ref="B37:C37"/>
    <mergeCell ref="B38:C38"/>
    <mergeCell ref="B2:C2"/>
    <mergeCell ref="D2:F2"/>
    <mergeCell ref="B3:B4"/>
    <mergeCell ref="C3:C4"/>
  </mergeCells>
  <printOptions/>
  <pageMargins left="0.75" right="0.75" top="1" bottom="1" header="0.5" footer="0.5"/>
  <pageSetup fitToHeight="1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tabSelected="1" zoomScale="125" zoomScaleNormal="125" workbookViewId="0" topLeftCell="A1">
      <selection activeCell="D2" sqref="D2:F2"/>
    </sheetView>
  </sheetViews>
  <sheetFormatPr defaultColWidth="11.421875" defaultRowHeight="12.75"/>
  <cols>
    <col min="1" max="1" width="0.9921875" style="0" customWidth="1"/>
    <col min="2" max="2" width="5.7109375" style="0" customWidth="1"/>
    <col min="3" max="3" width="47.28125" style="0" customWidth="1"/>
    <col min="4" max="5" width="11.00390625" style="0" bestFit="1" customWidth="1"/>
    <col min="6" max="6" width="12.00390625" style="0" bestFit="1" customWidth="1"/>
  </cols>
  <sheetData>
    <row r="1" ht="9.75" customHeight="1" thickBot="1"/>
    <row r="2" spans="2:6" ht="30" customHeight="1" thickBot="1" thickTop="1">
      <c r="B2" s="194" t="s">
        <v>24</v>
      </c>
      <c r="C2" s="195"/>
      <c r="D2" s="196" t="s">
        <v>25</v>
      </c>
      <c r="E2" s="197"/>
      <c r="F2" s="198"/>
    </row>
    <row r="3" spans="2:6" ht="13.5" customHeight="1" thickTop="1">
      <c r="B3" s="199" t="s">
        <v>71</v>
      </c>
      <c r="C3" s="201" t="s">
        <v>26</v>
      </c>
      <c r="D3" s="144" t="s">
        <v>27</v>
      </c>
      <c r="E3" s="144" t="s">
        <v>29</v>
      </c>
      <c r="F3" s="146" t="s">
        <v>31</v>
      </c>
    </row>
    <row r="4" spans="2:6" ht="15" customHeight="1" thickBot="1">
      <c r="B4" s="200"/>
      <c r="C4" s="202"/>
      <c r="D4" s="145" t="s">
        <v>28</v>
      </c>
      <c r="E4" s="145" t="s">
        <v>30</v>
      </c>
      <c r="F4" s="147" t="s">
        <v>32</v>
      </c>
    </row>
    <row r="5" spans="2:6" ht="19.5" customHeight="1" thickTop="1">
      <c r="B5" s="190">
        <v>1</v>
      </c>
      <c r="C5" s="148" t="s">
        <v>33</v>
      </c>
      <c r="D5" s="155">
        <f>F5/26</f>
        <v>1923.076923076923</v>
      </c>
      <c r="E5" s="155">
        <f>F5/12</f>
        <v>4166.666666666667</v>
      </c>
      <c r="F5" s="156">
        <v>50000</v>
      </c>
    </row>
    <row r="6" spans="2:6" ht="15.75" customHeight="1">
      <c r="B6" s="190">
        <v>2</v>
      </c>
      <c r="C6" s="150" t="s">
        <v>34</v>
      </c>
      <c r="D6" s="182">
        <v>175</v>
      </c>
      <c r="E6" s="182">
        <v>379.17</v>
      </c>
      <c r="F6" s="157">
        <v>4550</v>
      </c>
    </row>
    <row r="7" spans="2:6" ht="15.75" customHeight="1">
      <c r="B7" s="190">
        <v>3</v>
      </c>
      <c r="C7" s="150" t="s">
        <v>35</v>
      </c>
      <c r="D7" s="182">
        <v>117.22</v>
      </c>
      <c r="E7" s="182">
        <v>253.98</v>
      </c>
      <c r="F7" s="157">
        <v>3047.72</v>
      </c>
    </row>
    <row r="8" spans="2:6" ht="15.75" customHeight="1">
      <c r="B8" s="190">
        <v>4</v>
      </c>
      <c r="C8" s="150" t="s">
        <v>36</v>
      </c>
      <c r="D8" s="182">
        <v>55</v>
      </c>
      <c r="E8" s="182">
        <v>119.17</v>
      </c>
      <c r="F8" s="157">
        <v>1430</v>
      </c>
    </row>
    <row r="9" spans="2:6" ht="15.75" customHeight="1">
      <c r="B9" s="190">
        <v>5</v>
      </c>
      <c r="C9" s="150" t="s">
        <v>37</v>
      </c>
      <c r="D9" s="183"/>
      <c r="E9" s="183"/>
      <c r="F9" s="184"/>
    </row>
    <row r="10" spans="2:6" ht="15.75" customHeight="1">
      <c r="B10" s="190">
        <v>6</v>
      </c>
      <c r="C10" s="150" t="s">
        <v>38</v>
      </c>
      <c r="D10" s="168"/>
      <c r="E10" s="168"/>
      <c r="F10" s="169"/>
    </row>
    <row r="11" spans="2:6" ht="19.5" customHeight="1" thickBot="1">
      <c r="B11" s="191">
        <v>7</v>
      </c>
      <c r="C11" s="151" t="s">
        <v>39</v>
      </c>
      <c r="D11" s="158">
        <f>D5-D6-D7-D8-D9+D10</f>
        <v>1575.856923076923</v>
      </c>
      <c r="E11" s="158">
        <f>E5-E6-E7-E8-E9+E10</f>
        <v>3414.346666666667</v>
      </c>
      <c r="F11" s="159">
        <f>F5-F6-F7-F8-F9+F10</f>
        <v>40972.28</v>
      </c>
    </row>
    <row r="12" spans="2:6" ht="13.5" customHeight="1" thickTop="1">
      <c r="B12" s="199" t="s">
        <v>76</v>
      </c>
      <c r="C12" s="201" t="s">
        <v>40</v>
      </c>
      <c r="D12" s="170" t="s">
        <v>27</v>
      </c>
      <c r="E12" s="170" t="s">
        <v>29</v>
      </c>
      <c r="F12" s="171" t="s">
        <v>43</v>
      </c>
    </row>
    <row r="13" spans="2:6" ht="13.5" customHeight="1" thickBot="1">
      <c r="B13" s="200"/>
      <c r="C13" s="202"/>
      <c r="D13" s="172" t="s">
        <v>41</v>
      </c>
      <c r="E13" s="172" t="s">
        <v>42</v>
      </c>
      <c r="F13" s="173" t="s">
        <v>44</v>
      </c>
    </row>
    <row r="14" spans="2:6" ht="19.5" customHeight="1" thickTop="1">
      <c r="B14" s="192">
        <v>1</v>
      </c>
      <c r="C14" s="148" t="s">
        <v>45</v>
      </c>
      <c r="D14" s="161">
        <f>SUM(D15:D16)</f>
        <v>215.30769230769232</v>
      </c>
      <c r="E14" s="161">
        <f>SUM(E15:E16)</f>
        <v>430.61538461538464</v>
      </c>
      <c r="F14" s="162">
        <f>SUM(F15:F16)</f>
        <v>432.61538461538464</v>
      </c>
    </row>
    <row r="15" spans="2:6" ht="15.75" customHeight="1">
      <c r="B15" s="190">
        <v>1.1</v>
      </c>
      <c r="C15" s="150" t="s">
        <v>10</v>
      </c>
      <c r="D15" s="163">
        <f>D5/10</f>
        <v>192.30769230769232</v>
      </c>
      <c r="E15" s="163">
        <f>D15*2</f>
        <v>384.61538461538464</v>
      </c>
      <c r="F15" s="164">
        <f>E15</f>
        <v>384.61538461538464</v>
      </c>
    </row>
    <row r="16" spans="2:6" ht="15.75" customHeight="1" thickBot="1">
      <c r="B16" s="191">
        <v>1.2</v>
      </c>
      <c r="C16" s="181" t="s">
        <v>65</v>
      </c>
      <c r="D16" s="175">
        <v>23</v>
      </c>
      <c r="E16" s="175">
        <v>46</v>
      </c>
      <c r="F16" s="166">
        <v>48</v>
      </c>
    </row>
    <row r="17" spans="2:6" ht="19.5" customHeight="1" thickTop="1">
      <c r="B17" s="192">
        <v>2</v>
      </c>
      <c r="C17" s="148" t="s">
        <v>46</v>
      </c>
      <c r="D17" s="161">
        <f>SUM(D18:D23)</f>
        <v>330</v>
      </c>
      <c r="E17" s="161">
        <f>SUM(E18:E23)</f>
        <v>660</v>
      </c>
      <c r="F17" s="162">
        <f>SUM(F18:F23)</f>
        <v>660</v>
      </c>
    </row>
    <row r="18" spans="2:6" ht="15.75" customHeight="1">
      <c r="B18" s="190">
        <v>2.1</v>
      </c>
      <c r="C18" s="150" t="s">
        <v>47</v>
      </c>
      <c r="D18" s="163">
        <v>50</v>
      </c>
      <c r="E18" s="163">
        <v>100</v>
      </c>
      <c r="F18" s="174"/>
    </row>
    <row r="19" spans="2:6" ht="15.75" customHeight="1">
      <c r="B19" s="190">
        <v>2.2</v>
      </c>
      <c r="C19" s="150" t="s">
        <v>48</v>
      </c>
      <c r="D19" s="163">
        <v>125</v>
      </c>
      <c r="E19" s="163">
        <v>250</v>
      </c>
      <c r="F19" s="174"/>
    </row>
    <row r="20" spans="2:6" ht="15.75" customHeight="1">
      <c r="B20" s="190">
        <v>2.3</v>
      </c>
      <c r="C20" s="150" t="s">
        <v>49</v>
      </c>
      <c r="D20" s="163">
        <v>50</v>
      </c>
      <c r="E20" s="163">
        <v>100</v>
      </c>
      <c r="F20" s="164">
        <v>660</v>
      </c>
    </row>
    <row r="21" spans="2:6" ht="15.75" customHeight="1">
      <c r="B21" s="190">
        <v>2.4</v>
      </c>
      <c r="C21" s="150" t="s">
        <v>50</v>
      </c>
      <c r="D21" s="163">
        <v>75</v>
      </c>
      <c r="E21" s="163">
        <v>150</v>
      </c>
      <c r="F21" s="174"/>
    </row>
    <row r="22" spans="2:6" ht="15.75" customHeight="1">
      <c r="B22" s="190">
        <v>2.5</v>
      </c>
      <c r="C22" s="150" t="s">
        <v>51</v>
      </c>
      <c r="D22" s="163">
        <v>30</v>
      </c>
      <c r="E22" s="163">
        <v>60</v>
      </c>
      <c r="F22" s="174"/>
    </row>
    <row r="23" spans="2:6" ht="15.75" customHeight="1" thickBot="1">
      <c r="B23" s="191">
        <v>2.6</v>
      </c>
      <c r="C23" s="152"/>
      <c r="D23" s="176"/>
      <c r="E23" s="176"/>
      <c r="F23" s="177"/>
    </row>
    <row r="24" spans="2:6" ht="19.5" customHeight="1" thickBot="1" thickTop="1">
      <c r="B24" s="193">
        <v>3</v>
      </c>
      <c r="C24" s="151" t="s">
        <v>52</v>
      </c>
      <c r="D24" s="165">
        <v>475</v>
      </c>
      <c r="E24" s="165">
        <v>950</v>
      </c>
      <c r="F24" s="177"/>
    </row>
    <row r="25" spans="2:6" ht="19.5" customHeight="1" thickTop="1">
      <c r="B25" s="192">
        <v>4</v>
      </c>
      <c r="C25" s="148" t="s">
        <v>53</v>
      </c>
      <c r="D25" s="178"/>
      <c r="E25" s="178"/>
      <c r="F25" s="162">
        <v>925</v>
      </c>
    </row>
    <row r="26" spans="2:6" ht="15.75" customHeight="1">
      <c r="B26" s="190">
        <v>4.1</v>
      </c>
      <c r="C26" s="150" t="s">
        <v>54</v>
      </c>
      <c r="D26" s="178"/>
      <c r="E26" s="178"/>
      <c r="F26" s="164">
        <v>375</v>
      </c>
    </row>
    <row r="27" spans="2:6" ht="15.75" customHeight="1">
      <c r="B27" s="190">
        <v>4.2</v>
      </c>
      <c r="C27" s="150" t="s">
        <v>55</v>
      </c>
      <c r="D27" s="178"/>
      <c r="E27" s="178"/>
      <c r="F27" s="174"/>
    </row>
    <row r="28" spans="2:6" ht="15.75" customHeight="1">
      <c r="B28" s="190">
        <v>4.3</v>
      </c>
      <c r="C28" s="150" t="s">
        <v>56</v>
      </c>
      <c r="D28" s="178"/>
      <c r="E28" s="178"/>
      <c r="F28" s="164">
        <v>200</v>
      </c>
    </row>
    <row r="29" spans="2:6" ht="15.75" customHeight="1" thickBot="1">
      <c r="B29" s="191">
        <v>4.4</v>
      </c>
      <c r="C29" s="153" t="s">
        <v>57</v>
      </c>
      <c r="D29" s="176"/>
      <c r="E29" s="176"/>
      <c r="F29" s="166">
        <v>350</v>
      </c>
    </row>
    <row r="30" spans="2:6" ht="19.5" customHeight="1" thickTop="1">
      <c r="B30" s="192">
        <v>5</v>
      </c>
      <c r="C30" s="148" t="s">
        <v>58</v>
      </c>
      <c r="D30" s="178"/>
      <c r="E30" s="178"/>
      <c r="F30" s="174"/>
    </row>
    <row r="31" spans="2:6" ht="15.75" customHeight="1">
      <c r="B31" s="190">
        <v>5.1</v>
      </c>
      <c r="C31" s="154"/>
      <c r="D31" s="178"/>
      <c r="E31" s="178"/>
      <c r="F31" s="174"/>
    </row>
    <row r="32" spans="2:6" ht="15.75" customHeight="1" thickBot="1">
      <c r="B32" s="191">
        <v>5.2</v>
      </c>
      <c r="C32" s="152"/>
      <c r="D32" s="176"/>
      <c r="E32" s="176"/>
      <c r="F32" s="177"/>
    </row>
    <row r="33" spans="2:6" ht="19.5" customHeight="1" thickTop="1">
      <c r="B33" s="192">
        <v>6</v>
      </c>
      <c r="C33" s="148" t="s">
        <v>59</v>
      </c>
      <c r="D33" s="161">
        <v>40</v>
      </c>
      <c r="E33" s="161">
        <v>80</v>
      </c>
      <c r="F33" s="162">
        <v>50</v>
      </c>
    </row>
    <row r="34" spans="2:6" ht="15.75" customHeight="1">
      <c r="B34" s="190">
        <v>6.1</v>
      </c>
      <c r="C34" s="150" t="s">
        <v>60</v>
      </c>
      <c r="D34" s="163">
        <v>40</v>
      </c>
      <c r="E34" s="163">
        <v>80</v>
      </c>
      <c r="F34" s="174"/>
    </row>
    <row r="35" spans="2:6" ht="15.75" customHeight="1" thickBot="1">
      <c r="B35" s="191">
        <v>6.2</v>
      </c>
      <c r="C35" s="153" t="s">
        <v>61</v>
      </c>
      <c r="D35" s="176"/>
      <c r="E35" s="176"/>
      <c r="F35" s="166">
        <v>50</v>
      </c>
    </row>
    <row r="36" spans="2:6" ht="19.5" customHeight="1" thickBot="1" thickTop="1">
      <c r="B36" s="193">
        <v>7</v>
      </c>
      <c r="C36" s="151" t="s">
        <v>62</v>
      </c>
      <c r="D36" s="176"/>
      <c r="E36" s="176"/>
      <c r="F36" s="167">
        <v>53</v>
      </c>
    </row>
    <row r="37" spans="2:6" ht="24" customHeight="1" thickTop="1">
      <c r="B37" s="203" t="s">
        <v>63</v>
      </c>
      <c r="C37" s="204"/>
      <c r="D37" s="155">
        <f>D14+D17+D24+D25+D30+D33+D36</f>
        <v>1060.3076923076924</v>
      </c>
      <c r="E37" s="155">
        <f>E14+E17+E24+E25+E30+E33+E36</f>
        <v>2120.6153846153848</v>
      </c>
      <c r="F37" s="156">
        <f>F14+F17+F24+F25+F30+F33+F36</f>
        <v>2120.6153846153848</v>
      </c>
    </row>
    <row r="38" spans="2:6" ht="19.5" customHeight="1" thickBot="1">
      <c r="B38" s="205" t="s">
        <v>64</v>
      </c>
      <c r="C38" s="206"/>
      <c r="D38" s="160">
        <f>D11-D37</f>
        <v>515.5492307692307</v>
      </c>
      <c r="E38" s="179"/>
      <c r="F38" s="180"/>
    </row>
    <row r="39" ht="12.75" thickTop="1"/>
  </sheetData>
  <mergeCells count="8">
    <mergeCell ref="B2:C2"/>
    <mergeCell ref="D2:F2"/>
    <mergeCell ref="B3:B4"/>
    <mergeCell ref="C3:C4"/>
    <mergeCell ref="B12:B13"/>
    <mergeCell ref="C12:C13"/>
    <mergeCell ref="B37:C37"/>
    <mergeCell ref="B38:C38"/>
  </mergeCells>
  <printOptions/>
  <pageMargins left="0.75" right="0.75" top="1" bottom="1" header="0.5" footer="0.5"/>
  <pageSetup fitToHeight="1" fitToWidth="1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7"/>
  <sheetViews>
    <sheetView workbookViewId="0" topLeftCell="A1">
      <selection activeCell="J13" sqref="J13"/>
    </sheetView>
  </sheetViews>
  <sheetFormatPr defaultColWidth="11.421875" defaultRowHeight="12.75"/>
  <cols>
    <col min="1" max="1" width="2.28125" style="0" customWidth="1"/>
    <col min="2" max="2" width="4.140625" style="0" customWidth="1"/>
    <col min="3" max="3" width="34.28125" style="0" customWidth="1"/>
    <col min="4" max="4" width="11.00390625" style="0" bestFit="1" customWidth="1"/>
    <col min="7" max="7" width="11.00390625" style="0" bestFit="1" customWidth="1"/>
  </cols>
  <sheetData>
    <row r="2" ht="12.75" thickBot="1"/>
    <row r="3" spans="2:8" ht="19.5" customHeight="1" thickBot="1">
      <c r="B3" s="47" t="s">
        <v>67</v>
      </c>
      <c r="C3" s="38"/>
      <c r="D3" s="39"/>
      <c r="E3" s="39"/>
      <c r="F3" s="39"/>
      <c r="G3" s="39"/>
      <c r="H3" s="40"/>
    </row>
    <row r="4" spans="2:8" ht="21.75" customHeight="1" thickTop="1">
      <c r="B4" s="82" t="s">
        <v>2</v>
      </c>
      <c r="C4" s="84"/>
      <c r="D4" s="48"/>
      <c r="E4" s="83">
        <v>20</v>
      </c>
      <c r="F4" s="83" t="s">
        <v>3</v>
      </c>
      <c r="G4" s="85"/>
      <c r="H4" s="86">
        <v>20</v>
      </c>
    </row>
    <row r="5" spans="2:8" ht="18" customHeight="1">
      <c r="B5" s="209" t="s">
        <v>68</v>
      </c>
      <c r="C5" s="211" t="s">
        <v>69</v>
      </c>
      <c r="D5" s="211" t="s">
        <v>134</v>
      </c>
      <c r="E5" s="211" t="s">
        <v>135</v>
      </c>
      <c r="F5" s="207" t="s">
        <v>70</v>
      </c>
      <c r="G5" s="208"/>
      <c r="H5" s="149" t="s">
        <v>1</v>
      </c>
    </row>
    <row r="6" spans="2:8" ht="27" customHeight="1" thickBot="1">
      <c r="B6" s="210"/>
      <c r="C6" s="212"/>
      <c r="D6" s="213"/>
      <c r="E6" s="213"/>
      <c r="F6" s="77" t="s">
        <v>136</v>
      </c>
      <c r="G6" s="77" t="s">
        <v>0</v>
      </c>
      <c r="H6" s="123"/>
    </row>
    <row r="7" spans="2:8" ht="15.75" thickTop="1">
      <c r="B7" s="78" t="s">
        <v>71</v>
      </c>
      <c r="C7" s="73" t="s">
        <v>72</v>
      </c>
      <c r="D7" s="42"/>
      <c r="E7" s="43"/>
      <c r="F7" s="25"/>
      <c r="G7" s="35"/>
      <c r="H7" s="13"/>
    </row>
    <row r="8" spans="2:8" ht="15.75">
      <c r="B8" s="79">
        <v>1</v>
      </c>
      <c r="C8" s="74" t="s">
        <v>73</v>
      </c>
      <c r="D8" s="5"/>
      <c r="E8" s="5"/>
      <c r="F8" s="23"/>
      <c r="G8" s="33"/>
      <c r="H8" s="14"/>
    </row>
    <row r="9" spans="2:8" ht="15.75">
      <c r="B9" s="79">
        <v>2</v>
      </c>
      <c r="C9" s="74" t="s">
        <v>74</v>
      </c>
      <c r="D9" s="7"/>
      <c r="E9" s="7"/>
      <c r="F9" s="23"/>
      <c r="G9" s="33"/>
      <c r="H9" s="15"/>
    </row>
    <row r="10" spans="2:8" ht="15.75" thickBot="1">
      <c r="B10" s="80">
        <v>3</v>
      </c>
      <c r="C10" s="75" t="s">
        <v>75</v>
      </c>
      <c r="D10" s="8"/>
      <c r="E10" s="8"/>
      <c r="F10" s="4"/>
      <c r="G10" s="34"/>
      <c r="H10" s="16"/>
    </row>
    <row r="11" spans="2:8" ht="15.75" thickTop="1">
      <c r="B11" s="78" t="s">
        <v>76</v>
      </c>
      <c r="C11" s="73" t="s">
        <v>77</v>
      </c>
      <c r="D11" s="42"/>
      <c r="E11" s="43"/>
      <c r="F11" s="23"/>
      <c r="G11" s="33"/>
      <c r="H11" s="13"/>
    </row>
    <row r="12" spans="2:8" ht="15.75">
      <c r="B12" s="79">
        <v>1</v>
      </c>
      <c r="C12" s="74" t="s">
        <v>78</v>
      </c>
      <c r="D12" s="5"/>
      <c r="E12" s="5"/>
      <c r="F12" s="23"/>
      <c r="G12" s="33"/>
      <c r="H12" s="17"/>
    </row>
    <row r="13" spans="2:8" ht="15.75" thickBot="1">
      <c r="B13" s="80">
        <v>2</v>
      </c>
      <c r="C13" s="75" t="s">
        <v>79</v>
      </c>
      <c r="D13" s="8"/>
      <c r="E13" s="8"/>
      <c r="F13" s="24"/>
      <c r="G13" s="34"/>
      <c r="H13" s="18"/>
    </row>
    <row r="14" spans="2:8" ht="15.75" thickTop="1">
      <c r="B14" s="78" t="s">
        <v>80</v>
      </c>
      <c r="C14" s="73" t="s">
        <v>81</v>
      </c>
      <c r="D14" s="42"/>
      <c r="E14" s="43"/>
      <c r="F14" s="25"/>
      <c r="G14" s="33"/>
      <c r="H14" s="13"/>
    </row>
    <row r="15" spans="2:8" ht="15.75">
      <c r="B15" s="79">
        <v>1</v>
      </c>
      <c r="C15" s="74" t="s">
        <v>82</v>
      </c>
      <c r="D15" s="5"/>
      <c r="E15" s="5"/>
      <c r="F15" s="23"/>
      <c r="G15" s="33"/>
      <c r="H15" s="14"/>
    </row>
    <row r="16" spans="2:8" ht="15.75">
      <c r="B16" s="79">
        <v>2</v>
      </c>
      <c r="C16" s="74" t="s">
        <v>83</v>
      </c>
      <c r="D16" s="7"/>
      <c r="E16" s="7"/>
      <c r="F16" s="23"/>
      <c r="G16" s="33"/>
      <c r="H16" s="15"/>
    </row>
    <row r="17" spans="2:8" ht="16.5" thickBot="1">
      <c r="B17" s="80">
        <v>3</v>
      </c>
      <c r="C17" s="75" t="s">
        <v>84</v>
      </c>
      <c r="D17" s="8"/>
      <c r="E17" s="8"/>
      <c r="F17" s="11"/>
      <c r="G17" s="9"/>
      <c r="H17" s="16"/>
    </row>
    <row r="18" spans="2:8" ht="15.75" thickTop="1">
      <c r="B18" s="78" t="s">
        <v>85</v>
      </c>
      <c r="C18" s="73" t="s">
        <v>86</v>
      </c>
      <c r="D18" s="42"/>
      <c r="E18" s="43"/>
      <c r="F18" s="25"/>
      <c r="G18" s="35"/>
      <c r="H18" s="13"/>
    </row>
    <row r="19" spans="2:8" ht="15.75">
      <c r="B19" s="79">
        <v>1</v>
      </c>
      <c r="C19" s="74" t="s">
        <v>87</v>
      </c>
      <c r="D19" s="5"/>
      <c r="E19" s="5"/>
      <c r="F19" s="23"/>
      <c r="G19" s="33"/>
      <c r="H19" s="14"/>
    </row>
    <row r="20" spans="2:8" ht="15.75">
      <c r="B20" s="79">
        <v>2</v>
      </c>
      <c r="C20" s="74" t="s">
        <v>88</v>
      </c>
      <c r="D20" s="7"/>
      <c r="E20" s="7"/>
      <c r="F20" s="23"/>
      <c r="G20" s="33"/>
      <c r="H20" s="15"/>
    </row>
    <row r="21" spans="2:8" ht="16.5" thickBot="1">
      <c r="B21" s="80">
        <v>3</v>
      </c>
      <c r="C21" s="75" t="s">
        <v>89</v>
      </c>
      <c r="D21" s="8"/>
      <c r="E21" s="8"/>
      <c r="F21" s="11"/>
      <c r="G21" s="9"/>
      <c r="H21" s="16"/>
    </row>
    <row r="22" spans="2:8" ht="15.75" thickTop="1">
      <c r="B22" s="78" t="s">
        <v>90</v>
      </c>
      <c r="C22" s="73" t="s">
        <v>91</v>
      </c>
      <c r="D22" s="42"/>
      <c r="E22" s="43"/>
      <c r="F22" s="25"/>
      <c r="G22" s="35"/>
      <c r="H22" s="13"/>
    </row>
    <row r="23" spans="2:8" ht="15.75">
      <c r="B23" s="79">
        <v>1</v>
      </c>
      <c r="C23" s="74" t="s">
        <v>92</v>
      </c>
      <c r="D23" s="5"/>
      <c r="E23" s="5"/>
      <c r="F23" s="23"/>
      <c r="G23" s="33"/>
      <c r="H23" s="14"/>
    </row>
    <row r="24" spans="2:8" ht="16.5" thickBot="1">
      <c r="B24" s="80">
        <v>2</v>
      </c>
      <c r="C24" s="75" t="s">
        <v>93</v>
      </c>
      <c r="D24" s="8"/>
      <c r="E24" s="8"/>
      <c r="F24" s="11"/>
      <c r="G24" s="9"/>
      <c r="H24" s="16"/>
    </row>
    <row r="25" spans="2:8" ht="15.75" thickTop="1">
      <c r="B25" s="78" t="s">
        <v>94</v>
      </c>
      <c r="C25" s="73" t="s">
        <v>95</v>
      </c>
      <c r="D25" s="42"/>
      <c r="E25" s="43"/>
      <c r="F25" s="25"/>
      <c r="G25" s="35"/>
      <c r="H25" s="13"/>
    </row>
    <row r="26" spans="2:8" ht="15.75">
      <c r="B26" s="79">
        <v>1</v>
      </c>
      <c r="C26" s="74" t="s">
        <v>96</v>
      </c>
      <c r="D26" s="5"/>
      <c r="E26" s="5"/>
      <c r="F26" s="23"/>
      <c r="G26" s="33"/>
      <c r="H26" s="14"/>
    </row>
    <row r="27" spans="2:8" ht="16.5" thickBot="1">
      <c r="B27" s="80">
        <v>2</v>
      </c>
      <c r="C27" s="75" t="s">
        <v>97</v>
      </c>
      <c r="D27" s="8"/>
      <c r="E27" s="8"/>
      <c r="F27" s="11"/>
      <c r="G27" s="9"/>
      <c r="H27" s="16"/>
    </row>
    <row r="28" spans="2:8" ht="15.75" thickTop="1">
      <c r="B28" s="78" t="s">
        <v>98</v>
      </c>
      <c r="C28" s="73" t="s">
        <v>99</v>
      </c>
      <c r="D28" s="42"/>
      <c r="E28" s="43"/>
      <c r="F28" s="25"/>
      <c r="G28" s="35"/>
      <c r="H28" s="13"/>
    </row>
    <row r="29" spans="2:8" ht="15.75">
      <c r="B29" s="79">
        <v>1</v>
      </c>
      <c r="C29" s="74" t="s">
        <v>100</v>
      </c>
      <c r="D29" s="5"/>
      <c r="E29" s="5"/>
      <c r="F29" s="23"/>
      <c r="G29" s="33"/>
      <c r="H29" s="14"/>
    </row>
    <row r="30" spans="2:8" ht="16.5" thickBot="1">
      <c r="B30" s="80">
        <v>2</v>
      </c>
      <c r="C30" s="75" t="s">
        <v>101</v>
      </c>
      <c r="D30" s="8"/>
      <c r="E30" s="8"/>
      <c r="F30" s="11"/>
      <c r="G30" s="9"/>
      <c r="H30" s="16"/>
    </row>
    <row r="31" spans="2:8" ht="15.75" thickTop="1">
      <c r="B31" s="78" t="s">
        <v>102</v>
      </c>
      <c r="C31" s="73" t="s">
        <v>103</v>
      </c>
      <c r="D31" s="42"/>
      <c r="E31" s="43"/>
      <c r="F31" s="25"/>
      <c r="G31" s="35"/>
      <c r="H31" s="13"/>
    </row>
    <row r="32" spans="2:8" ht="15.75">
      <c r="B32" s="79">
        <v>1</v>
      </c>
      <c r="C32" s="74" t="s">
        <v>104</v>
      </c>
      <c r="D32" s="5"/>
      <c r="E32" s="5"/>
      <c r="F32" s="26"/>
      <c r="G32" s="10"/>
      <c r="H32" s="14"/>
    </row>
    <row r="33" spans="2:8" ht="16.5" thickBot="1">
      <c r="B33" s="80">
        <v>2</v>
      </c>
      <c r="C33" s="75" t="s">
        <v>105</v>
      </c>
      <c r="D33" s="8"/>
      <c r="E33" s="8"/>
      <c r="F33" s="11"/>
      <c r="G33" s="9"/>
      <c r="H33" s="16"/>
    </row>
    <row r="34" spans="2:8" ht="16.5" thickBot="1" thickTop="1">
      <c r="B34" s="81" t="s">
        <v>106</v>
      </c>
      <c r="C34" s="76" t="s">
        <v>107</v>
      </c>
      <c r="D34" s="42"/>
      <c r="E34" s="43"/>
      <c r="F34" s="27"/>
      <c r="G34" s="36"/>
      <c r="H34" s="19"/>
    </row>
    <row r="35" spans="2:8" ht="15.75" thickTop="1">
      <c r="B35" s="78" t="s">
        <v>108</v>
      </c>
      <c r="C35" s="73" t="s">
        <v>109</v>
      </c>
      <c r="D35" s="42"/>
      <c r="E35" s="43"/>
      <c r="F35" s="25"/>
      <c r="G35" s="35"/>
      <c r="H35" s="13"/>
    </row>
    <row r="36" spans="2:8" ht="15.75">
      <c r="B36" s="79">
        <v>1</v>
      </c>
      <c r="C36" s="74" t="s">
        <v>110</v>
      </c>
      <c r="D36" s="5"/>
      <c r="E36" s="5"/>
      <c r="F36" s="23"/>
      <c r="G36" s="33"/>
      <c r="H36" s="14"/>
    </row>
    <row r="37" spans="2:8" ht="16.5" thickBot="1">
      <c r="B37" s="80">
        <v>2</v>
      </c>
      <c r="C37" s="75" t="s">
        <v>111</v>
      </c>
      <c r="D37" s="8"/>
      <c r="E37" s="8"/>
      <c r="F37" s="11"/>
      <c r="G37" s="9"/>
      <c r="H37" s="16"/>
    </row>
    <row r="38" spans="2:8" ht="15.75" thickTop="1">
      <c r="B38" s="78" t="s">
        <v>112</v>
      </c>
      <c r="C38" s="73" t="s">
        <v>113</v>
      </c>
      <c r="D38" s="42"/>
      <c r="E38" s="43"/>
      <c r="F38" s="25"/>
      <c r="G38" s="35"/>
      <c r="H38" s="13"/>
    </row>
    <row r="39" spans="2:8" ht="15.75">
      <c r="B39" s="79">
        <v>1</v>
      </c>
      <c r="C39" s="74" t="s">
        <v>114</v>
      </c>
      <c r="D39" s="5"/>
      <c r="E39" s="5"/>
      <c r="F39" s="23"/>
      <c r="G39" s="33"/>
      <c r="H39" s="14"/>
    </row>
    <row r="40" spans="2:8" ht="16.5" thickBot="1">
      <c r="B40" s="80">
        <v>2</v>
      </c>
      <c r="C40" s="75" t="s">
        <v>115</v>
      </c>
      <c r="D40" s="8"/>
      <c r="E40" s="8"/>
      <c r="F40" s="11"/>
      <c r="G40" s="9"/>
      <c r="H40" s="16"/>
    </row>
    <row r="41" spans="2:8" ht="15.75" thickTop="1">
      <c r="B41" s="78" t="s">
        <v>116</v>
      </c>
      <c r="C41" s="73" t="s">
        <v>117</v>
      </c>
      <c r="D41" s="42"/>
      <c r="E41" s="43"/>
      <c r="F41" s="25"/>
      <c r="G41" s="35"/>
      <c r="H41" s="13"/>
    </row>
    <row r="42" spans="2:8" ht="15.75">
      <c r="B42" s="79">
        <v>1</v>
      </c>
      <c r="C42" s="74" t="s">
        <v>118</v>
      </c>
      <c r="D42" s="6"/>
      <c r="E42" s="6"/>
      <c r="F42" s="23"/>
      <c r="G42" s="33"/>
      <c r="H42" s="17"/>
    </row>
    <row r="43" spans="2:8" ht="15.75">
      <c r="B43" s="79">
        <v>2</v>
      </c>
      <c r="C43" s="74" t="s">
        <v>119</v>
      </c>
      <c r="D43" s="12"/>
      <c r="E43" s="12"/>
      <c r="F43" s="23"/>
      <c r="G43" s="33"/>
      <c r="H43" s="20"/>
    </row>
    <row r="44" spans="2:8" ht="15.75">
      <c r="B44" s="79">
        <v>3</v>
      </c>
      <c r="C44" s="74" t="s">
        <v>120</v>
      </c>
      <c r="D44" s="12"/>
      <c r="E44" s="12"/>
      <c r="F44" s="23"/>
      <c r="G44" s="33"/>
      <c r="H44" s="20"/>
    </row>
    <row r="45" spans="2:8" ht="15.75">
      <c r="B45" s="79">
        <v>4</v>
      </c>
      <c r="C45" s="74" t="s">
        <v>121</v>
      </c>
      <c r="D45" s="12"/>
      <c r="E45" s="12"/>
      <c r="F45" s="23"/>
      <c r="G45" s="33"/>
      <c r="H45" s="20"/>
    </row>
    <row r="46" spans="2:8" ht="16.5" thickBot="1">
      <c r="B46" s="80">
        <v>5</v>
      </c>
      <c r="C46" s="75" t="s">
        <v>122</v>
      </c>
      <c r="D46" s="8"/>
      <c r="E46" s="8"/>
      <c r="F46" s="11"/>
      <c r="G46" s="37"/>
      <c r="H46" s="16"/>
    </row>
    <row r="47" spans="2:8" ht="16.5" thickBot="1" thickTop="1">
      <c r="B47" s="46" t="s">
        <v>123</v>
      </c>
      <c r="C47" s="44"/>
      <c r="D47" s="45"/>
      <c r="E47" s="44"/>
      <c r="F47" s="21"/>
      <c r="G47" s="21"/>
      <c r="H47" s="22"/>
    </row>
  </sheetData>
  <mergeCells count="6">
    <mergeCell ref="H5:H6"/>
    <mergeCell ref="F5:G5"/>
    <mergeCell ref="B5:B6"/>
    <mergeCell ref="C5:C6"/>
    <mergeCell ref="D5:D6"/>
    <mergeCell ref="E5:E6"/>
  </mergeCells>
  <printOptions horizontalCentered="1"/>
  <pageMargins left="0.75" right="0.75" top="0.75" bottom="0.75" header="0.5" footer="0.5"/>
  <pageSetup fitToHeight="1" fitToWidth="1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7"/>
  <sheetViews>
    <sheetView workbookViewId="0" topLeftCell="A1">
      <selection activeCell="C50" sqref="C50"/>
    </sheetView>
  </sheetViews>
  <sheetFormatPr defaultColWidth="11.421875" defaultRowHeight="12.75"/>
  <cols>
    <col min="1" max="1" width="2.28125" style="0" customWidth="1"/>
    <col min="2" max="2" width="4.140625" style="0" customWidth="1"/>
    <col min="3" max="3" width="34.28125" style="0" customWidth="1"/>
    <col min="4" max="4" width="11.00390625" style="0" bestFit="1" customWidth="1"/>
    <col min="7" max="7" width="11.00390625" style="0" bestFit="1" customWidth="1"/>
  </cols>
  <sheetData>
    <row r="2" ht="12.75" thickBot="1"/>
    <row r="3" spans="2:8" ht="19.5" customHeight="1" thickBot="1">
      <c r="B3" s="47" t="s">
        <v>67</v>
      </c>
      <c r="C3" s="38"/>
      <c r="D3" s="39"/>
      <c r="E3" s="39"/>
      <c r="F3" s="39"/>
      <c r="G3" s="39"/>
      <c r="H3" s="40"/>
    </row>
    <row r="4" spans="2:8" ht="21.75" customHeight="1" thickTop="1">
      <c r="B4" s="82" t="s">
        <v>2</v>
      </c>
      <c r="C4" s="41"/>
      <c r="D4" s="63">
        <v>41344</v>
      </c>
      <c r="E4" s="61" t="s">
        <v>4</v>
      </c>
      <c r="F4" s="83" t="s">
        <v>3</v>
      </c>
      <c r="G4" s="63">
        <v>41357</v>
      </c>
      <c r="H4" s="62" t="s">
        <v>4</v>
      </c>
    </row>
    <row r="5" spans="2:8" ht="18" customHeight="1">
      <c r="B5" s="209" t="s">
        <v>68</v>
      </c>
      <c r="C5" s="211" t="s">
        <v>69</v>
      </c>
      <c r="D5" s="211" t="s">
        <v>134</v>
      </c>
      <c r="E5" s="211" t="s">
        <v>135</v>
      </c>
      <c r="F5" s="207" t="s">
        <v>70</v>
      </c>
      <c r="G5" s="208"/>
      <c r="H5" s="149" t="s">
        <v>1</v>
      </c>
    </row>
    <row r="6" spans="2:8" ht="27" customHeight="1" thickBot="1">
      <c r="B6" s="210"/>
      <c r="C6" s="212"/>
      <c r="D6" s="213"/>
      <c r="E6" s="213"/>
      <c r="F6" s="77" t="s">
        <v>136</v>
      </c>
      <c r="G6" s="77" t="s">
        <v>0</v>
      </c>
      <c r="H6" s="123"/>
    </row>
    <row r="7" spans="2:8" ht="15.75" thickTop="1">
      <c r="B7" s="78" t="s">
        <v>71</v>
      </c>
      <c r="C7" s="73" t="s">
        <v>72</v>
      </c>
      <c r="D7" s="42">
        <v>22.7</v>
      </c>
      <c r="E7" s="43">
        <v>200</v>
      </c>
      <c r="F7" s="25">
        <f>SUM(F8:F10)</f>
        <v>67.36</v>
      </c>
      <c r="G7" s="49">
        <f>SUM(G8:G10)</f>
        <v>71.29</v>
      </c>
      <c r="H7" s="50">
        <f>D7+E7-F7-G7</f>
        <v>84.04999999999997</v>
      </c>
    </row>
    <row r="8" spans="2:8" ht="15.75">
      <c r="B8" s="79">
        <v>1</v>
      </c>
      <c r="C8" s="74" t="s">
        <v>73</v>
      </c>
      <c r="D8" s="5"/>
      <c r="E8" s="5"/>
      <c r="F8" s="23">
        <v>62.15</v>
      </c>
      <c r="G8" s="28">
        <v>71.29</v>
      </c>
      <c r="H8" s="51"/>
    </row>
    <row r="9" spans="2:8" ht="15.75">
      <c r="B9" s="79">
        <v>2</v>
      </c>
      <c r="C9" s="74" t="s">
        <v>74</v>
      </c>
      <c r="D9" s="7"/>
      <c r="E9" s="7"/>
      <c r="F9" s="23">
        <v>5.21</v>
      </c>
      <c r="G9" s="28"/>
      <c r="H9" s="52"/>
    </row>
    <row r="10" spans="2:8" ht="15.75" thickBot="1">
      <c r="B10" s="80">
        <v>3</v>
      </c>
      <c r="C10" s="75" t="s">
        <v>75</v>
      </c>
      <c r="D10" s="8"/>
      <c r="E10" s="8"/>
      <c r="F10" s="4"/>
      <c r="G10" s="29"/>
      <c r="H10" s="53"/>
    </row>
    <row r="11" spans="2:8" ht="15.75" thickTop="1">
      <c r="B11" s="78" t="s">
        <v>76</v>
      </c>
      <c r="C11" s="73" t="s">
        <v>77</v>
      </c>
      <c r="D11" s="42">
        <v>74.81</v>
      </c>
      <c r="E11" s="43">
        <v>30</v>
      </c>
      <c r="F11" s="23">
        <f>SUM(F12:F13)</f>
        <v>0</v>
      </c>
      <c r="G11" s="54">
        <f>SUM(G12:G13)</f>
        <v>10.18</v>
      </c>
      <c r="H11" s="55">
        <f>D11+E11-F11-G11</f>
        <v>94.63</v>
      </c>
    </row>
    <row r="12" spans="2:8" ht="15.75">
      <c r="B12" s="79">
        <v>1</v>
      </c>
      <c r="C12" s="74" t="s">
        <v>78</v>
      </c>
      <c r="D12" s="5"/>
      <c r="E12" s="5"/>
      <c r="F12" s="23"/>
      <c r="G12" s="28">
        <v>10.18</v>
      </c>
      <c r="H12" s="56"/>
    </row>
    <row r="13" spans="2:8" ht="15.75" thickBot="1">
      <c r="B13" s="80">
        <v>2</v>
      </c>
      <c r="C13" s="75" t="s">
        <v>79</v>
      </c>
      <c r="D13" s="8"/>
      <c r="E13" s="8"/>
      <c r="F13" s="24"/>
      <c r="G13" s="29"/>
      <c r="H13" s="57"/>
    </row>
    <row r="14" spans="2:8" ht="15.75" thickTop="1">
      <c r="B14" s="78" t="s">
        <v>80</v>
      </c>
      <c r="C14" s="73" t="s">
        <v>81</v>
      </c>
      <c r="D14" s="42">
        <v>50.43</v>
      </c>
      <c r="E14" s="43">
        <v>30</v>
      </c>
      <c r="F14" s="25">
        <f>SUM(F15:F17)</f>
        <v>65</v>
      </c>
      <c r="G14" s="58">
        <f>SUM(G15:G17)</f>
        <v>0</v>
      </c>
      <c r="H14" s="55">
        <f>D14+E14-F14-G14</f>
        <v>15.430000000000007</v>
      </c>
    </row>
    <row r="15" spans="2:8" ht="15.75">
      <c r="B15" s="79">
        <v>1</v>
      </c>
      <c r="C15" s="74" t="s">
        <v>82</v>
      </c>
      <c r="D15" s="5"/>
      <c r="E15" s="5"/>
      <c r="F15" s="23"/>
      <c r="G15" s="28"/>
      <c r="H15" s="51"/>
    </row>
    <row r="16" spans="2:8" ht="15.75">
      <c r="B16" s="79">
        <v>2</v>
      </c>
      <c r="C16" s="74" t="s">
        <v>83</v>
      </c>
      <c r="D16" s="7"/>
      <c r="E16" s="7"/>
      <c r="F16" s="23"/>
      <c r="G16" s="28"/>
      <c r="H16" s="52"/>
    </row>
    <row r="17" spans="2:8" ht="16.5" thickBot="1">
      <c r="B17" s="80">
        <v>3</v>
      </c>
      <c r="C17" s="75" t="s">
        <v>84</v>
      </c>
      <c r="D17" s="8"/>
      <c r="E17" s="8"/>
      <c r="F17" s="11">
        <v>65</v>
      </c>
      <c r="G17" s="30"/>
      <c r="H17" s="53"/>
    </row>
    <row r="18" spans="2:8" ht="15.75" thickTop="1">
      <c r="B18" s="78" t="s">
        <v>85</v>
      </c>
      <c r="C18" s="73" t="s">
        <v>86</v>
      </c>
      <c r="D18" s="42">
        <v>214.37</v>
      </c>
      <c r="E18" s="43">
        <v>85</v>
      </c>
      <c r="F18" s="25">
        <f>SUM(F19:F21)</f>
        <v>40.35</v>
      </c>
      <c r="G18" s="58">
        <f>SUM(G19:G21)</f>
        <v>47.28</v>
      </c>
      <c r="H18" s="55">
        <f>D18+E18-F18-G18</f>
        <v>211.73999999999998</v>
      </c>
    </row>
    <row r="19" spans="2:8" ht="15.75">
      <c r="B19" s="79">
        <v>1</v>
      </c>
      <c r="C19" s="74" t="s">
        <v>87</v>
      </c>
      <c r="D19" s="5"/>
      <c r="E19" s="5"/>
      <c r="F19" s="23">
        <v>40.35</v>
      </c>
      <c r="G19" s="28"/>
      <c r="H19" s="51"/>
    </row>
    <row r="20" spans="2:8" ht="15.75">
      <c r="B20" s="79">
        <v>2</v>
      </c>
      <c r="C20" s="74" t="s">
        <v>88</v>
      </c>
      <c r="D20" s="7"/>
      <c r="E20" s="7"/>
      <c r="F20" s="23"/>
      <c r="G20" s="28"/>
      <c r="H20" s="52"/>
    </row>
    <row r="21" spans="2:8" ht="16.5" thickBot="1">
      <c r="B21" s="80">
        <v>3</v>
      </c>
      <c r="C21" s="75" t="s">
        <v>89</v>
      </c>
      <c r="D21" s="8"/>
      <c r="E21" s="8"/>
      <c r="F21" s="11"/>
      <c r="G21" s="30">
        <v>47.28</v>
      </c>
      <c r="H21" s="53"/>
    </row>
    <row r="22" spans="2:8" ht="15.75" thickTop="1">
      <c r="B22" s="78" t="s">
        <v>90</v>
      </c>
      <c r="C22" s="73" t="s">
        <v>91</v>
      </c>
      <c r="D22" s="42">
        <v>320.47</v>
      </c>
      <c r="E22" s="43">
        <v>30</v>
      </c>
      <c r="F22" s="23">
        <f>SUM(F23:F24)</f>
        <v>0</v>
      </c>
      <c r="G22" s="54">
        <f>SUM(G23:G24)</f>
        <v>0</v>
      </c>
      <c r="H22" s="55">
        <f>D22+E22-F22-G22</f>
        <v>350.47</v>
      </c>
    </row>
    <row r="23" spans="2:8" ht="15.75">
      <c r="B23" s="79">
        <v>1</v>
      </c>
      <c r="C23" s="74" t="s">
        <v>92</v>
      </c>
      <c r="D23" s="5"/>
      <c r="E23" s="5"/>
      <c r="F23" s="23"/>
      <c r="G23" s="28"/>
      <c r="H23" s="51"/>
    </row>
    <row r="24" spans="2:8" ht="16.5" thickBot="1">
      <c r="B24" s="80">
        <v>2</v>
      </c>
      <c r="C24" s="75" t="s">
        <v>93</v>
      </c>
      <c r="D24" s="8"/>
      <c r="E24" s="8"/>
      <c r="F24" s="11"/>
      <c r="G24" s="30"/>
      <c r="H24" s="53"/>
    </row>
    <row r="25" spans="2:8" ht="15.75" thickTop="1">
      <c r="B25" s="78" t="s">
        <v>94</v>
      </c>
      <c r="C25" s="73" t="s">
        <v>95</v>
      </c>
      <c r="D25" s="42">
        <v>173.2</v>
      </c>
      <c r="E25" s="43">
        <v>40</v>
      </c>
      <c r="F25" s="23">
        <f>SUM(F26:F27)</f>
        <v>18.15</v>
      </c>
      <c r="G25" s="54">
        <f>SUM(G26:G27)</f>
        <v>20</v>
      </c>
      <c r="H25" s="55">
        <f>D25+E25-F25-G25</f>
        <v>175.04999999999998</v>
      </c>
    </row>
    <row r="26" spans="2:8" ht="15.75">
      <c r="B26" s="79">
        <v>1</v>
      </c>
      <c r="C26" s="74" t="s">
        <v>96</v>
      </c>
      <c r="D26" s="5"/>
      <c r="E26" s="5"/>
      <c r="F26" s="23">
        <v>18.15</v>
      </c>
      <c r="G26" s="28"/>
      <c r="H26" s="51"/>
    </row>
    <row r="27" spans="2:8" ht="16.5" thickBot="1">
      <c r="B27" s="80">
        <v>2</v>
      </c>
      <c r="C27" s="75" t="s">
        <v>97</v>
      </c>
      <c r="D27" s="8"/>
      <c r="E27" s="8"/>
      <c r="F27" s="11"/>
      <c r="G27" s="30">
        <v>20</v>
      </c>
      <c r="H27" s="53"/>
    </row>
    <row r="28" spans="2:8" ht="15.75" thickTop="1">
      <c r="B28" s="78" t="s">
        <v>98</v>
      </c>
      <c r="C28" s="73" t="s">
        <v>99</v>
      </c>
      <c r="D28" s="42">
        <v>120</v>
      </c>
      <c r="E28" s="43">
        <v>20</v>
      </c>
      <c r="F28" s="23">
        <f>SUM(F29:F30)</f>
        <v>0</v>
      </c>
      <c r="G28" s="54">
        <f>SUM(G29:G30)</f>
        <v>0</v>
      </c>
      <c r="H28" s="55">
        <f>D28+E28-F28-G28</f>
        <v>140</v>
      </c>
    </row>
    <row r="29" spans="2:8" ht="15.75">
      <c r="B29" s="79">
        <v>1</v>
      </c>
      <c r="C29" s="74" t="s">
        <v>100</v>
      </c>
      <c r="D29" s="5"/>
      <c r="E29" s="5"/>
      <c r="F29" s="23"/>
      <c r="G29" s="28"/>
      <c r="H29" s="51"/>
    </row>
    <row r="30" spans="2:8" ht="16.5" thickBot="1">
      <c r="B30" s="80">
        <v>2</v>
      </c>
      <c r="C30" s="75" t="s">
        <v>101</v>
      </c>
      <c r="D30" s="8"/>
      <c r="E30" s="8"/>
      <c r="F30" s="11"/>
      <c r="G30" s="30"/>
      <c r="H30" s="53"/>
    </row>
    <row r="31" spans="2:8" ht="15.75" thickTop="1">
      <c r="B31" s="78" t="s">
        <v>102</v>
      </c>
      <c r="C31" s="73" t="s">
        <v>103</v>
      </c>
      <c r="D31" s="42">
        <v>13.29</v>
      </c>
      <c r="E31" s="43">
        <v>15</v>
      </c>
      <c r="F31" s="23">
        <f>SUM(F32:F33)</f>
        <v>21.17</v>
      </c>
      <c r="G31" s="54">
        <f>SUM(G32:G33)</f>
        <v>0</v>
      </c>
      <c r="H31" s="55">
        <f>D31+E31-F31-G31</f>
        <v>7.119999999999997</v>
      </c>
    </row>
    <row r="32" spans="2:8" ht="15.75">
      <c r="B32" s="79">
        <v>1</v>
      </c>
      <c r="C32" s="74" t="s">
        <v>104</v>
      </c>
      <c r="D32" s="5"/>
      <c r="E32" s="5"/>
      <c r="F32" s="26">
        <v>21.17</v>
      </c>
      <c r="G32" s="31"/>
      <c r="H32" s="51"/>
    </row>
    <row r="33" spans="2:8" ht="16.5" thickBot="1">
      <c r="B33" s="80">
        <v>2</v>
      </c>
      <c r="C33" s="75" t="s">
        <v>105</v>
      </c>
      <c r="D33" s="8"/>
      <c r="E33" s="8"/>
      <c r="F33" s="11"/>
      <c r="G33" s="30"/>
      <c r="H33" s="53"/>
    </row>
    <row r="34" spans="2:8" ht="16.5" thickBot="1" thickTop="1">
      <c r="B34" s="81" t="s">
        <v>106</v>
      </c>
      <c r="C34" s="76" t="s">
        <v>107</v>
      </c>
      <c r="D34" s="42">
        <v>1.17</v>
      </c>
      <c r="E34" s="43">
        <v>25</v>
      </c>
      <c r="F34" s="27">
        <v>20</v>
      </c>
      <c r="G34" s="32">
        <v>0</v>
      </c>
      <c r="H34" s="59">
        <f>D34+E34-F34-G34</f>
        <v>6.170000000000002</v>
      </c>
    </row>
    <row r="35" spans="2:8" ht="15.75" thickTop="1">
      <c r="B35" s="78" t="s">
        <v>108</v>
      </c>
      <c r="C35" s="73" t="s">
        <v>109</v>
      </c>
      <c r="D35" s="42">
        <v>46.24</v>
      </c>
      <c r="E35" s="43">
        <v>10</v>
      </c>
      <c r="F35" s="23">
        <f>SUM(F36:F37)</f>
        <v>0</v>
      </c>
      <c r="G35" s="54">
        <f>SUM(G36:G37)</f>
        <v>23.549999999999997</v>
      </c>
      <c r="H35" s="55">
        <f>D35+E35-F35-G35</f>
        <v>32.690000000000005</v>
      </c>
    </row>
    <row r="36" spans="2:8" ht="15.75">
      <c r="B36" s="79">
        <v>1</v>
      </c>
      <c r="C36" s="74" t="s">
        <v>110</v>
      </c>
      <c r="D36" s="5"/>
      <c r="E36" s="5"/>
      <c r="F36" s="23"/>
      <c r="G36" s="28">
        <v>6.4</v>
      </c>
      <c r="H36" s="51"/>
    </row>
    <row r="37" spans="2:8" ht="16.5" thickBot="1">
      <c r="B37" s="80">
        <v>2</v>
      </c>
      <c r="C37" s="75" t="s">
        <v>111</v>
      </c>
      <c r="D37" s="8"/>
      <c r="E37" s="8"/>
      <c r="F37" s="11"/>
      <c r="G37" s="30">
        <v>17.15</v>
      </c>
      <c r="H37" s="53"/>
    </row>
    <row r="38" spans="2:8" ht="15.75" thickTop="1">
      <c r="B38" s="78" t="s">
        <v>112</v>
      </c>
      <c r="C38" s="73" t="s">
        <v>113</v>
      </c>
      <c r="D38" s="42">
        <v>161.28</v>
      </c>
      <c r="E38" s="43">
        <v>10</v>
      </c>
      <c r="F38" s="23">
        <f>SUM(F39:F40)</f>
        <v>5.15</v>
      </c>
      <c r="G38" s="54">
        <f>SUM(G39:G40)</f>
        <v>0</v>
      </c>
      <c r="H38" s="55">
        <f>D38+E38-F38-G38</f>
        <v>166.13</v>
      </c>
    </row>
    <row r="39" spans="2:8" ht="15.75">
      <c r="B39" s="79">
        <v>1</v>
      </c>
      <c r="C39" s="74" t="s">
        <v>114</v>
      </c>
      <c r="D39" s="5"/>
      <c r="E39" s="5"/>
      <c r="F39" s="23">
        <v>5.15</v>
      </c>
      <c r="G39" s="28"/>
      <c r="H39" s="51"/>
    </row>
    <row r="40" spans="2:8" ht="16.5" thickBot="1">
      <c r="B40" s="80">
        <v>2</v>
      </c>
      <c r="C40" s="75" t="s">
        <v>115</v>
      </c>
      <c r="D40" s="8"/>
      <c r="E40" s="8"/>
      <c r="F40" s="11"/>
      <c r="G40" s="30"/>
      <c r="H40" s="53"/>
    </row>
    <row r="41" spans="2:8" ht="15.75" thickTop="1">
      <c r="B41" s="78" t="s">
        <v>116</v>
      </c>
      <c r="C41" s="73" t="s">
        <v>117</v>
      </c>
      <c r="D41" s="42">
        <v>303.25</v>
      </c>
      <c r="E41" s="43">
        <v>20</v>
      </c>
      <c r="F41" s="23">
        <f>SUM(F42:F46)</f>
        <v>24.95</v>
      </c>
      <c r="G41" s="54">
        <f>SUM(G42:G46)</f>
        <v>6.75</v>
      </c>
      <c r="H41" s="55">
        <f>D41+E41-F41-G41</f>
        <v>291.55</v>
      </c>
    </row>
    <row r="42" spans="2:8" ht="15.75">
      <c r="B42" s="79">
        <v>1</v>
      </c>
      <c r="C42" s="74" t="s">
        <v>118</v>
      </c>
      <c r="D42" s="6"/>
      <c r="E42" s="6"/>
      <c r="F42" s="23"/>
      <c r="G42" s="28">
        <v>6.75</v>
      </c>
      <c r="H42" s="56"/>
    </row>
    <row r="43" spans="2:8" ht="15.75">
      <c r="B43" s="79">
        <v>2</v>
      </c>
      <c r="C43" s="74" t="s">
        <v>119</v>
      </c>
      <c r="D43" s="12"/>
      <c r="E43" s="12"/>
      <c r="F43" s="23"/>
      <c r="G43" s="28"/>
      <c r="H43" s="60"/>
    </row>
    <row r="44" spans="2:8" ht="15.75">
      <c r="B44" s="79">
        <v>3</v>
      </c>
      <c r="C44" s="74" t="s">
        <v>120</v>
      </c>
      <c r="D44" s="12"/>
      <c r="E44" s="12"/>
      <c r="F44" s="23"/>
      <c r="G44" s="28"/>
      <c r="H44" s="60"/>
    </row>
    <row r="45" spans="2:8" ht="15.75">
      <c r="B45" s="79">
        <v>4</v>
      </c>
      <c r="C45" s="74" t="s">
        <v>121</v>
      </c>
      <c r="D45" s="12"/>
      <c r="E45" s="12"/>
      <c r="F45" s="23">
        <v>24.95</v>
      </c>
      <c r="G45" s="28"/>
      <c r="H45" s="60"/>
    </row>
    <row r="46" spans="2:8" ht="16.5" thickBot="1">
      <c r="B46" s="80">
        <v>5</v>
      </c>
      <c r="C46" s="75" t="s">
        <v>122</v>
      </c>
      <c r="D46" s="8"/>
      <c r="E46" s="8"/>
      <c r="F46" s="11"/>
      <c r="G46" s="37"/>
      <c r="H46" s="16"/>
    </row>
    <row r="47" spans="2:8" ht="16.5" thickBot="1" thickTop="1">
      <c r="B47" s="185" t="s">
        <v>123</v>
      </c>
      <c r="C47" s="44"/>
      <c r="D47" s="45">
        <f>D41+D38+D35+D34+D31+D28+D25+D22+D18+D14+D11+D7</f>
        <v>1501.21</v>
      </c>
      <c r="E47" s="45">
        <f>E41+E38+E35+E34+E31+E28+E25+E22+E18+E14+E11+E7</f>
        <v>515</v>
      </c>
      <c r="F47" s="45">
        <f>F41+F38+F35+F34+F31+F28+F25+F22+F18+F14+F11+F7</f>
        <v>262.13</v>
      </c>
      <c r="G47" s="45">
        <f>G41+G38+G35+G34+G31+G28+G25+G22+G18+G14+G11+G7</f>
        <v>179.05</v>
      </c>
      <c r="H47" s="87">
        <f>H41+H38+H35+H34+H31+H28+H25+H22+H18+H14+H11+H7</f>
        <v>1575.03</v>
      </c>
    </row>
  </sheetData>
  <mergeCells count="6">
    <mergeCell ref="H5:H6"/>
    <mergeCell ref="F5:G5"/>
    <mergeCell ref="B5:B6"/>
    <mergeCell ref="C5:C6"/>
    <mergeCell ref="D5:D6"/>
    <mergeCell ref="E5:E6"/>
  </mergeCells>
  <printOptions horizontalCentered="1"/>
  <pageMargins left="0.75" right="0.75" top="0.75" bottom="0.75" header="0.5" footer="0.5"/>
  <pageSetup fitToHeight="1" fitToWidth="1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0"/>
  <sheetViews>
    <sheetView zoomScale="75" zoomScaleNormal="75" workbookViewId="0" topLeftCell="A1">
      <selection activeCell="AZ5" sqref="AZ5"/>
    </sheetView>
  </sheetViews>
  <sheetFormatPr defaultColWidth="11.421875" defaultRowHeight="12.75"/>
  <cols>
    <col min="1" max="1" width="5.421875" style="0" customWidth="1"/>
    <col min="2" max="2" width="6.00390625" style="64" customWidth="1"/>
    <col min="3" max="50" width="3.00390625" style="0" customWidth="1"/>
  </cols>
  <sheetData>
    <row r="1" ht="13.5" thickBot="1"/>
    <row r="2" spans="1:50" ht="163.5" customHeight="1" thickBot="1" thickTop="1">
      <c r="A2" s="1"/>
      <c r="B2" s="88" t="s">
        <v>124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70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7"/>
    </row>
    <row r="3" spans="1:50" ht="163.5" customHeight="1" thickBot="1">
      <c r="A3" s="90" t="s">
        <v>66</v>
      </c>
      <c r="B3" s="89" t="s">
        <v>125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7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</row>
    <row r="4" spans="1:50" ht="163.5" customHeight="1" thickBot="1">
      <c r="A4" s="91"/>
      <c r="B4" s="89" t="s">
        <v>126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</row>
    <row r="5" spans="1:50" ht="163.5" customHeight="1" thickBot="1">
      <c r="A5" s="91"/>
      <c r="B5" s="89" t="s">
        <v>127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7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"/>
    </row>
    <row r="6" spans="1:50" ht="163.5" customHeight="1" thickBot="1">
      <c r="A6" s="91"/>
      <c r="B6" s="89" t="s">
        <v>128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7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3"/>
    </row>
    <row r="7" spans="1:50" ht="163.5" customHeight="1" thickBot="1">
      <c r="A7" s="92"/>
      <c r="B7" s="89" t="s">
        <v>129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7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3"/>
    </row>
    <row r="8" spans="1:50" ht="163.5" customHeight="1" thickBot="1">
      <c r="A8" s="214" t="s">
        <v>7</v>
      </c>
      <c r="B8" s="89" t="s">
        <v>130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7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3"/>
    </row>
    <row r="9" spans="1:50" ht="45" customHeight="1">
      <c r="A9" s="215"/>
      <c r="B9" s="219" t="s">
        <v>131</v>
      </c>
      <c r="C9" s="65" t="s">
        <v>132</v>
      </c>
      <c r="D9" s="68">
        <v>0.5208333333333334</v>
      </c>
      <c r="E9" s="68">
        <v>0.041666666666666664</v>
      </c>
      <c r="F9" s="68">
        <v>0.0625</v>
      </c>
      <c r="G9" s="68">
        <v>0.08333333333333333</v>
      </c>
      <c r="H9" s="68">
        <v>0.10416666666666667</v>
      </c>
      <c r="I9" s="68">
        <v>0.125</v>
      </c>
      <c r="J9" s="68">
        <v>0.14583333333333334</v>
      </c>
      <c r="K9" s="68">
        <v>0.16666666666666666</v>
      </c>
      <c r="L9" s="68">
        <v>0.1875</v>
      </c>
      <c r="M9" s="68">
        <v>0.20833333333333334</v>
      </c>
      <c r="N9" s="68">
        <v>0.22916666666666666</v>
      </c>
      <c r="O9" s="68">
        <v>0.25</v>
      </c>
      <c r="P9" s="68">
        <v>0.2708333333333333</v>
      </c>
      <c r="Q9" s="68">
        <v>0.2916666666666667</v>
      </c>
      <c r="R9" s="68">
        <v>0.3125</v>
      </c>
      <c r="S9" s="68">
        <v>0.3333333333333333</v>
      </c>
      <c r="T9" s="68">
        <v>0.3541666666666667</v>
      </c>
      <c r="U9" s="68">
        <v>0.375</v>
      </c>
      <c r="V9" s="68">
        <v>0.3958333333333333</v>
      </c>
      <c r="W9" s="68">
        <v>0.4166666666666667</v>
      </c>
      <c r="X9" s="68">
        <v>0.4375</v>
      </c>
      <c r="Y9" s="68">
        <v>0.4583333333333333</v>
      </c>
      <c r="Z9" s="72">
        <v>0.4791666666666667</v>
      </c>
      <c r="AA9" s="65" t="s">
        <v>133</v>
      </c>
      <c r="AB9" s="68">
        <v>0.5208333333333334</v>
      </c>
      <c r="AC9" s="68">
        <v>0.041666666666666664</v>
      </c>
      <c r="AD9" s="68">
        <v>0.0625</v>
      </c>
      <c r="AE9" s="68">
        <v>0.08333333333333333</v>
      </c>
      <c r="AF9" s="68">
        <v>0.10416666666666667</v>
      </c>
      <c r="AG9" s="68">
        <v>0.125</v>
      </c>
      <c r="AH9" s="68">
        <v>0.14583333333333334</v>
      </c>
      <c r="AI9" s="68">
        <v>0.16666666666666666</v>
      </c>
      <c r="AJ9" s="68">
        <v>0.1875</v>
      </c>
      <c r="AK9" s="68">
        <v>0.20833333333333334</v>
      </c>
      <c r="AL9" s="68">
        <v>0.22916666666666666</v>
      </c>
      <c r="AM9" s="68">
        <v>0.25</v>
      </c>
      <c r="AN9" s="68">
        <v>0.2708333333333333</v>
      </c>
      <c r="AO9" s="68">
        <v>0.2916666666666667</v>
      </c>
      <c r="AP9" s="68">
        <v>0.3125</v>
      </c>
      <c r="AQ9" s="68">
        <v>0.3333333333333333</v>
      </c>
      <c r="AR9" s="68">
        <v>0.3541666666666667</v>
      </c>
      <c r="AS9" s="68">
        <v>0.375</v>
      </c>
      <c r="AT9" s="68">
        <v>0.3958333333333333</v>
      </c>
      <c r="AU9" s="68">
        <v>0.4166666666666667</v>
      </c>
      <c r="AV9" s="68">
        <v>0.4375</v>
      </c>
      <c r="AW9" s="68">
        <v>0.4583333333333333</v>
      </c>
      <c r="AX9" s="69">
        <v>0.4791666666666667</v>
      </c>
    </row>
    <row r="10" spans="1:50" ht="22.5" customHeight="1" thickBot="1">
      <c r="A10" s="215"/>
      <c r="B10" s="220"/>
      <c r="C10" s="216" t="s">
        <v>5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 t="s">
        <v>6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</row>
    <row r="11" ht="13.5" thickTop="1"/>
  </sheetData>
  <mergeCells count="4">
    <mergeCell ref="A8:A10"/>
    <mergeCell ref="C10:Z10"/>
    <mergeCell ref="AA10:AX10"/>
    <mergeCell ref="B9:B10"/>
  </mergeCells>
  <printOptions/>
  <pageMargins left="0.75" right="0.75" top="1" bottom="1" header="0.5" footer="0.5"/>
  <pageSetup fitToHeight="1" fitToWidth="1" orientation="portrait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0"/>
  <sheetViews>
    <sheetView zoomScale="75" zoomScaleNormal="75" workbookViewId="0" topLeftCell="A1">
      <selection activeCell="BD6" sqref="BD6"/>
    </sheetView>
  </sheetViews>
  <sheetFormatPr defaultColWidth="11.421875" defaultRowHeight="12.75"/>
  <cols>
    <col min="1" max="1" width="5.421875" style="0" customWidth="1"/>
    <col min="2" max="2" width="6.00390625" style="64" customWidth="1"/>
    <col min="3" max="50" width="3.00390625" style="0" customWidth="1"/>
  </cols>
  <sheetData>
    <row r="1" ht="13.5" thickBot="1"/>
    <row r="2" spans="1:50" ht="163.5" customHeight="1" thickBot="1" thickTop="1">
      <c r="A2" s="138" t="s">
        <v>23</v>
      </c>
      <c r="B2" s="88" t="s">
        <v>124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7"/>
      <c r="O2" s="99"/>
      <c r="P2" s="142" t="s">
        <v>8</v>
      </c>
      <c r="Q2" s="100"/>
      <c r="R2" s="104"/>
      <c r="S2" s="104"/>
      <c r="T2" s="104"/>
      <c r="U2" s="104"/>
      <c r="V2" s="104"/>
      <c r="W2" s="104"/>
      <c r="X2" s="104"/>
      <c r="Y2" s="104"/>
      <c r="Z2" s="105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21"/>
      <c r="AN2" s="122" t="s">
        <v>14</v>
      </c>
      <c r="AO2" s="119"/>
      <c r="AP2" s="104"/>
      <c r="AQ2" s="104"/>
      <c r="AR2" s="104"/>
      <c r="AS2" s="104"/>
      <c r="AT2" s="104"/>
      <c r="AU2" s="104"/>
      <c r="AV2" s="143" t="s">
        <v>21</v>
      </c>
      <c r="AW2" s="93"/>
      <c r="AX2" s="95"/>
    </row>
    <row r="3" spans="1:50" ht="163.5" customHeight="1" thickBot="1">
      <c r="A3" s="139" t="s">
        <v>66</v>
      </c>
      <c r="B3" s="89" t="s">
        <v>125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8"/>
      <c r="O3" s="101"/>
      <c r="P3" s="103" t="s">
        <v>8</v>
      </c>
      <c r="Q3" s="102"/>
      <c r="R3" s="107" t="s">
        <v>95</v>
      </c>
      <c r="S3" s="113"/>
      <c r="T3" s="114"/>
      <c r="U3" s="114"/>
      <c r="V3" s="114"/>
      <c r="W3" s="114" t="s">
        <v>13</v>
      </c>
      <c r="X3" s="114"/>
      <c r="Y3" s="114"/>
      <c r="Z3" s="115"/>
      <c r="AA3" s="117"/>
      <c r="AB3" s="118"/>
      <c r="AC3" s="114"/>
      <c r="AD3" s="114"/>
      <c r="AE3" s="114"/>
      <c r="AF3" s="114" t="s">
        <v>13</v>
      </c>
      <c r="AG3" s="114"/>
      <c r="AH3" s="114"/>
      <c r="AI3" s="114"/>
      <c r="AJ3" s="116"/>
      <c r="AK3" s="107" t="s">
        <v>95</v>
      </c>
      <c r="AL3" s="106"/>
      <c r="AM3" s="124" t="s">
        <v>14</v>
      </c>
      <c r="AN3" s="120" t="s">
        <v>17</v>
      </c>
      <c r="AO3" s="106"/>
      <c r="AP3" s="106"/>
      <c r="AQ3" s="106"/>
      <c r="AR3" s="106"/>
      <c r="AS3" s="106"/>
      <c r="AT3" s="106"/>
      <c r="AU3" s="106"/>
      <c r="AV3" s="137" t="s">
        <v>21</v>
      </c>
      <c r="AW3" s="94"/>
      <c r="AX3" s="96"/>
    </row>
    <row r="4" spans="1:50" ht="163.5" customHeight="1" thickBot="1">
      <c r="A4" s="140"/>
      <c r="B4" s="89" t="s">
        <v>126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8"/>
      <c r="O4" s="101"/>
      <c r="P4" s="103" t="s">
        <v>8</v>
      </c>
      <c r="Q4" s="102"/>
      <c r="R4" s="107" t="s">
        <v>95</v>
      </c>
      <c r="S4" s="113"/>
      <c r="T4" s="114"/>
      <c r="U4" s="114"/>
      <c r="V4" s="114"/>
      <c r="W4" s="114" t="s">
        <v>13</v>
      </c>
      <c r="X4" s="114"/>
      <c r="Y4" s="114"/>
      <c r="Z4" s="115"/>
      <c r="AA4" s="117"/>
      <c r="AB4" s="118"/>
      <c r="AC4" s="114"/>
      <c r="AD4" s="114"/>
      <c r="AE4" s="114"/>
      <c r="AF4" s="114" t="s">
        <v>13</v>
      </c>
      <c r="AG4" s="114"/>
      <c r="AH4" s="114"/>
      <c r="AI4" s="114"/>
      <c r="AJ4" s="116"/>
      <c r="AK4" s="107" t="s">
        <v>95</v>
      </c>
      <c r="AL4" s="124" t="s">
        <v>14</v>
      </c>
      <c r="AM4" s="120"/>
      <c r="AN4" s="107" t="s">
        <v>95</v>
      </c>
      <c r="AO4" s="132"/>
      <c r="AP4" s="130" t="s">
        <v>18</v>
      </c>
      <c r="AQ4" s="130"/>
      <c r="AR4" s="131"/>
      <c r="AS4" s="106"/>
      <c r="AT4" s="106"/>
      <c r="AU4" s="106"/>
      <c r="AV4" s="137" t="s">
        <v>21</v>
      </c>
      <c r="AW4" s="94"/>
      <c r="AX4" s="96"/>
    </row>
    <row r="5" spans="1:50" ht="163.5" customHeight="1" thickBot="1">
      <c r="A5" s="140"/>
      <c r="B5" s="89" t="s">
        <v>127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8"/>
      <c r="O5" s="101"/>
      <c r="P5" s="103" t="s">
        <v>8</v>
      </c>
      <c r="Q5" s="102"/>
      <c r="R5" s="107" t="s">
        <v>95</v>
      </c>
      <c r="S5" s="113"/>
      <c r="T5" s="114"/>
      <c r="U5" s="114"/>
      <c r="V5" s="114"/>
      <c r="W5" s="114" t="s">
        <v>13</v>
      </c>
      <c r="X5" s="114"/>
      <c r="Y5" s="114"/>
      <c r="Z5" s="115"/>
      <c r="AA5" s="117"/>
      <c r="AB5" s="118"/>
      <c r="AC5" s="114"/>
      <c r="AD5" s="114"/>
      <c r="AE5" s="114"/>
      <c r="AF5" s="114" t="s">
        <v>13</v>
      </c>
      <c r="AG5" s="114"/>
      <c r="AH5" s="114"/>
      <c r="AI5" s="114"/>
      <c r="AJ5" s="116"/>
      <c r="AK5" s="107" t="s">
        <v>95</v>
      </c>
      <c r="AL5" s="124" t="s">
        <v>14</v>
      </c>
      <c r="AM5" s="120"/>
      <c r="AN5" s="107" t="s">
        <v>95</v>
      </c>
      <c r="AO5" s="129"/>
      <c r="AP5" s="127" t="s">
        <v>10</v>
      </c>
      <c r="AQ5" s="127" t="s">
        <v>16</v>
      </c>
      <c r="AR5" s="128"/>
      <c r="AS5" s="106"/>
      <c r="AT5" s="106"/>
      <c r="AU5" s="106"/>
      <c r="AV5" s="137" t="s">
        <v>21</v>
      </c>
      <c r="AW5" s="94"/>
      <c r="AX5" s="96"/>
    </row>
    <row r="6" spans="1:50" ht="163.5" customHeight="1" thickBot="1">
      <c r="A6" s="140"/>
      <c r="B6" s="89" t="s">
        <v>128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8"/>
      <c r="O6" s="101"/>
      <c r="P6" s="103" t="s">
        <v>8</v>
      </c>
      <c r="Q6" s="102"/>
      <c r="R6" s="107" t="s">
        <v>95</v>
      </c>
      <c r="S6" s="113"/>
      <c r="T6" s="114"/>
      <c r="U6" s="114"/>
      <c r="V6" s="114"/>
      <c r="W6" s="114" t="s">
        <v>13</v>
      </c>
      <c r="X6" s="114"/>
      <c r="Y6" s="114"/>
      <c r="Z6" s="115"/>
      <c r="AA6" s="117"/>
      <c r="AB6" s="118"/>
      <c r="AC6" s="114"/>
      <c r="AD6" s="114"/>
      <c r="AE6" s="114"/>
      <c r="AF6" s="114" t="s">
        <v>13</v>
      </c>
      <c r="AG6" s="114"/>
      <c r="AH6" s="114"/>
      <c r="AI6" s="114"/>
      <c r="AJ6" s="116"/>
      <c r="AK6" s="107" t="s">
        <v>95</v>
      </c>
      <c r="AL6" s="106"/>
      <c r="AM6" s="124" t="s">
        <v>14</v>
      </c>
      <c r="AN6" s="120" t="s">
        <v>17</v>
      </c>
      <c r="AO6" s="106"/>
      <c r="AP6" s="106"/>
      <c r="AQ6" s="106"/>
      <c r="AR6" s="106"/>
      <c r="AS6" s="106"/>
      <c r="AT6" s="106"/>
      <c r="AU6" s="106"/>
      <c r="AV6" s="137" t="s">
        <v>21</v>
      </c>
      <c r="AW6" s="94"/>
      <c r="AX6" s="96"/>
    </row>
    <row r="7" spans="1:50" ht="163.5" customHeight="1" thickBot="1">
      <c r="A7" s="141" t="s">
        <v>22</v>
      </c>
      <c r="B7" s="89" t="s">
        <v>129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8"/>
      <c r="O7" s="101"/>
      <c r="P7" s="103" t="s">
        <v>8</v>
      </c>
      <c r="Q7" s="102"/>
      <c r="R7" s="107" t="s">
        <v>95</v>
      </c>
      <c r="S7" s="113"/>
      <c r="T7" s="114"/>
      <c r="U7" s="114"/>
      <c r="V7" s="114"/>
      <c r="W7" s="114" t="s">
        <v>13</v>
      </c>
      <c r="X7" s="114"/>
      <c r="Y7" s="114"/>
      <c r="Z7" s="115"/>
      <c r="AA7" s="117"/>
      <c r="AB7" s="118"/>
      <c r="AC7" s="114"/>
      <c r="AD7" s="114"/>
      <c r="AE7" s="114"/>
      <c r="AF7" s="114" t="s">
        <v>13</v>
      </c>
      <c r="AG7" s="114"/>
      <c r="AH7" s="114"/>
      <c r="AI7" s="114"/>
      <c r="AJ7" s="116"/>
      <c r="AK7" s="107" t="s">
        <v>95</v>
      </c>
      <c r="AL7" s="106"/>
      <c r="AM7" s="124" t="s">
        <v>14</v>
      </c>
      <c r="AN7" s="120"/>
      <c r="AO7" s="106"/>
      <c r="AP7" s="106"/>
      <c r="AQ7" s="106"/>
      <c r="AR7" s="106"/>
      <c r="AS7" s="106"/>
      <c r="AT7" s="106"/>
      <c r="AU7" s="106"/>
      <c r="AV7" s="137" t="s">
        <v>21</v>
      </c>
      <c r="AW7" s="94"/>
      <c r="AX7" s="96"/>
    </row>
    <row r="8" spans="1:50" ht="163.5" customHeight="1" thickBot="1">
      <c r="A8" s="221" t="s">
        <v>7</v>
      </c>
      <c r="B8" s="89" t="s">
        <v>130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8"/>
      <c r="O8" s="101"/>
      <c r="P8" s="103" t="s">
        <v>8</v>
      </c>
      <c r="Q8" s="102"/>
      <c r="R8" s="106"/>
      <c r="S8" s="106"/>
      <c r="T8" s="107" t="s">
        <v>95</v>
      </c>
      <c r="U8" s="112" t="s">
        <v>9</v>
      </c>
      <c r="V8" s="108"/>
      <c r="W8" s="109" t="s">
        <v>11</v>
      </c>
      <c r="X8" s="110"/>
      <c r="Y8" s="109"/>
      <c r="Z8" s="110" t="s">
        <v>12</v>
      </c>
      <c r="AA8" s="109"/>
      <c r="AB8" s="111"/>
      <c r="AC8" s="125" t="s">
        <v>15</v>
      </c>
      <c r="AD8" s="126"/>
      <c r="AE8" s="106"/>
      <c r="AF8" s="106"/>
      <c r="AG8" s="106"/>
      <c r="AH8" s="106"/>
      <c r="AI8" s="106"/>
      <c r="AJ8" s="106"/>
      <c r="AK8" s="106"/>
      <c r="AL8" s="106"/>
      <c r="AM8" s="107"/>
      <c r="AN8" s="124" t="s">
        <v>14</v>
      </c>
      <c r="AO8" s="120" t="s">
        <v>17</v>
      </c>
      <c r="AP8" s="136" t="s">
        <v>19</v>
      </c>
      <c r="AQ8" s="135"/>
      <c r="AR8" s="133" t="s">
        <v>20</v>
      </c>
      <c r="AS8" s="133"/>
      <c r="AT8" s="134"/>
      <c r="AU8" s="107"/>
      <c r="AV8" s="137" t="s">
        <v>21</v>
      </c>
      <c r="AW8" s="94"/>
      <c r="AX8" s="96"/>
    </row>
    <row r="9" spans="1:50" ht="45" customHeight="1">
      <c r="A9" s="222"/>
      <c r="B9" s="219" t="s">
        <v>131</v>
      </c>
      <c r="C9" s="65" t="s">
        <v>132</v>
      </c>
      <c r="D9" s="68">
        <v>0.5208333333333334</v>
      </c>
      <c r="E9" s="68">
        <v>0.041666666666666664</v>
      </c>
      <c r="F9" s="68">
        <v>0.0625</v>
      </c>
      <c r="G9" s="68">
        <v>0.08333333333333333</v>
      </c>
      <c r="H9" s="68">
        <v>0.10416666666666667</v>
      </c>
      <c r="I9" s="68">
        <v>0.125</v>
      </c>
      <c r="J9" s="68">
        <v>0.14583333333333334</v>
      </c>
      <c r="K9" s="68">
        <v>0.16666666666666666</v>
      </c>
      <c r="L9" s="68">
        <v>0.1875</v>
      </c>
      <c r="M9" s="68">
        <v>0.20833333333333334</v>
      </c>
      <c r="N9" s="68">
        <v>0.22916666666666666</v>
      </c>
      <c r="O9" s="68">
        <v>0.25</v>
      </c>
      <c r="P9" s="68">
        <v>0.2708333333333333</v>
      </c>
      <c r="Q9" s="68">
        <v>0.2916666666666667</v>
      </c>
      <c r="R9" s="68">
        <v>0.3125</v>
      </c>
      <c r="S9" s="68">
        <v>0.3333333333333333</v>
      </c>
      <c r="T9" s="68">
        <v>0.3541666666666667</v>
      </c>
      <c r="U9" s="68">
        <v>0.375</v>
      </c>
      <c r="V9" s="68">
        <v>0.3958333333333333</v>
      </c>
      <c r="W9" s="68">
        <v>0.4166666666666667</v>
      </c>
      <c r="X9" s="68">
        <v>0.4375</v>
      </c>
      <c r="Y9" s="68">
        <v>0.4583333333333333</v>
      </c>
      <c r="Z9" s="72">
        <v>0.4791666666666667</v>
      </c>
      <c r="AA9" s="65" t="s">
        <v>133</v>
      </c>
      <c r="AB9" s="68">
        <v>0.5208333333333334</v>
      </c>
      <c r="AC9" s="68">
        <v>0.041666666666666664</v>
      </c>
      <c r="AD9" s="68">
        <v>0.0625</v>
      </c>
      <c r="AE9" s="68">
        <v>0.08333333333333333</v>
      </c>
      <c r="AF9" s="68">
        <v>0.10416666666666667</v>
      </c>
      <c r="AG9" s="68">
        <v>0.125</v>
      </c>
      <c r="AH9" s="68">
        <v>0.14583333333333334</v>
      </c>
      <c r="AI9" s="68">
        <v>0.16666666666666666</v>
      </c>
      <c r="AJ9" s="68">
        <v>0.1875</v>
      </c>
      <c r="AK9" s="68">
        <v>0.20833333333333334</v>
      </c>
      <c r="AL9" s="68">
        <v>0.22916666666666666</v>
      </c>
      <c r="AM9" s="68">
        <v>0.25</v>
      </c>
      <c r="AN9" s="68">
        <v>0.2708333333333333</v>
      </c>
      <c r="AO9" s="68">
        <v>0.2916666666666667</v>
      </c>
      <c r="AP9" s="68">
        <v>0.3125</v>
      </c>
      <c r="AQ9" s="68">
        <v>0.3333333333333333</v>
      </c>
      <c r="AR9" s="68">
        <v>0.3541666666666667</v>
      </c>
      <c r="AS9" s="68">
        <v>0.375</v>
      </c>
      <c r="AT9" s="68">
        <v>0.3958333333333333</v>
      </c>
      <c r="AU9" s="68">
        <v>0.4166666666666667</v>
      </c>
      <c r="AV9" s="68">
        <v>0.4375</v>
      </c>
      <c r="AW9" s="68">
        <v>0.4583333333333333</v>
      </c>
      <c r="AX9" s="69">
        <v>0.4791666666666667</v>
      </c>
    </row>
    <row r="10" spans="1:50" ht="22.5" customHeight="1" thickBot="1">
      <c r="A10" s="222"/>
      <c r="B10" s="220"/>
      <c r="C10" s="216" t="s">
        <v>5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 t="s">
        <v>6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</row>
    <row r="11" ht="13.5" thickTop="1"/>
  </sheetData>
  <mergeCells count="4">
    <mergeCell ref="A8:A10"/>
    <mergeCell ref="C10:Z10"/>
    <mergeCell ref="AA10:AX10"/>
    <mergeCell ref="B9:B10"/>
  </mergeCells>
  <printOptions/>
  <pageMargins left="0.75" right="0.75" top="1" bottom="1" header="0.5" footer="0.5"/>
  <pageSetup fitToHeight="1" fitToWidth="1" orientation="portrait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RAS:R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AHP</dc:creator>
  <cp:keywords/>
  <dc:description/>
  <cp:lastModifiedBy>Alan Plumley</cp:lastModifiedBy>
  <cp:lastPrinted>2017-03-10T23:04:43Z</cp:lastPrinted>
  <dcterms:created xsi:type="dcterms:W3CDTF">2017-03-07T17:11:49Z</dcterms:created>
  <cp:category/>
  <cp:version/>
  <cp:contentType/>
  <cp:contentStatus/>
</cp:coreProperties>
</file>